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Enero a Junio 2023\Documentos\CI01\CI01-F13_V2\"/>
    </mc:Choice>
  </mc:AlternateContent>
  <bookViews>
    <workbookView xWindow="28680" yWindow="-120" windowWidth="29040" windowHeight="15840"/>
  </bookViews>
  <sheets>
    <sheet name="Analisis de Riesgos " sheetId="1" r:id="rId1"/>
    <sheet name="PARAMETROS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7" i="1" l="1"/>
  <c r="W17" i="1"/>
  <c r="X16" i="1"/>
  <c r="W16" i="1"/>
  <c r="X15" i="1"/>
  <c r="W15" i="1"/>
  <c r="X14" i="1"/>
  <c r="W14" i="1"/>
  <c r="X13" i="1"/>
  <c r="W13" i="1"/>
  <c r="X11" i="1"/>
  <c r="W11" i="1"/>
  <c r="X10" i="1"/>
  <c r="W10" i="1"/>
  <c r="X9" i="1"/>
  <c r="W9" i="1"/>
  <c r="X8" i="1"/>
  <c r="W8" i="1"/>
  <c r="X7" i="1"/>
  <c r="W7" i="1"/>
  <c r="Y15" i="1" l="1"/>
  <c r="Z15" i="1" s="1"/>
  <c r="Y9" i="1"/>
  <c r="Z9" i="1" s="1"/>
  <c r="Y11" i="1"/>
  <c r="Z11" i="1" s="1"/>
  <c r="Y10" i="1"/>
  <c r="Z10" i="1" s="1"/>
  <c r="Y7" i="1"/>
  <c r="Z7" i="1" s="1"/>
  <c r="Y8" i="1"/>
  <c r="Z8" i="1" s="1"/>
  <c r="Y17" i="1"/>
  <c r="Z17" i="1" s="1"/>
  <c r="Y16" i="1"/>
  <c r="Z16" i="1" s="1"/>
  <c r="Y14" i="1"/>
  <c r="Z14" i="1" s="1"/>
  <c r="Y13" i="1"/>
  <c r="Z13" i="1" s="1"/>
  <c r="X12" i="1"/>
  <c r="W12" i="1"/>
  <c r="Y12" i="1" l="1"/>
  <c r="Z12" i="1" s="1"/>
</calcChain>
</file>

<file path=xl/sharedStrings.xml><?xml version="1.0" encoding="utf-8"?>
<sst xmlns="http://schemas.openxmlformats.org/spreadsheetml/2006/main" count="148" uniqueCount="87">
  <si>
    <t>ANÁLISIS DE RIESGOS Y CONTROLES</t>
  </si>
  <si>
    <t>Código: CI01-F13</t>
  </si>
  <si>
    <t>Evaluación Preliminar de Riesgos y Controles</t>
  </si>
  <si>
    <t>Evaluación del Diseño</t>
  </si>
  <si>
    <t>Prueba de Recorrido</t>
  </si>
  <si>
    <t>Evaluación General del Diseño del Control</t>
  </si>
  <si>
    <t>N°</t>
  </si>
  <si>
    <t>Riesgo</t>
  </si>
  <si>
    <t>¿La causa principal está claramente identificada?</t>
  </si>
  <si>
    <t>Control</t>
  </si>
  <si>
    <t>1. Documentación del Control</t>
  </si>
  <si>
    <t>2. Responsable del Control</t>
  </si>
  <si>
    <t>3. Frecuencia del Control</t>
  </si>
  <si>
    <t xml:space="preserve">4. Tipo e Implementación  del Control </t>
  </si>
  <si>
    <t>5. Resultados de la ejecución del control y evidencia</t>
  </si>
  <si>
    <t>¿Se encuentra identificado en el Mapa de riesgos?</t>
  </si>
  <si>
    <t>¿Se encuentra formalmente documentado? (manuales, procedimientos, flujogramas u otro documento dentro del SIGI.</t>
  </si>
  <si>
    <t>Documento mediante el cual se adoptó el control</t>
  </si>
  <si>
    <t>¿Existe un responsable formalmente designado para ejecutar el control?</t>
  </si>
  <si>
    <t>¿Indique el cargo del reponsable de ejecución del control?</t>
  </si>
  <si>
    <t>¿Existe evidencia de que el control esta siendo ejecutado por  el responsable designado?</t>
  </si>
  <si>
    <t xml:space="preserve">¿La frecuencia de ejecución está formalmente establecida? </t>
  </si>
  <si>
    <t>¿El control se realiza siempre que se ejecuta la actividad que conlleva el riesgo, (continua) o se ejecuta de manera aleatoria?</t>
  </si>
  <si>
    <t>¿Se está ejecutando en la periodicidad establecida?</t>
  </si>
  <si>
    <t>El control es manual o automatico?</t>
  </si>
  <si>
    <t>¿Es preventivo o detectivo?</t>
  </si>
  <si>
    <t>¿El control deja un registro  que evidencie su ejecución?</t>
  </si>
  <si>
    <t>¿Son identificados las posibles resultados (observaciones, desviaciones o diferencias) de la ejecución del control y el  tratamiento que se les debe dar?</t>
  </si>
  <si>
    <t>Se investigan y resuelven oportunamente los resultados (observaciones, desviaciones o diferencias) resultantes?</t>
  </si>
  <si>
    <t>Relación de Evidencia(s) o soporte(s) verificados</t>
  </si>
  <si>
    <t>¿Cuenta con un plan de Tratamiento para fortalecer o implementar controles?</t>
  </si>
  <si>
    <t>¿Los controles se encuentran documentados en el SOA? (pregunta unicamente aplicable a controles de seguridad de la información.</t>
  </si>
  <si>
    <t>Evaluacion Cuantitativa (Diseño)</t>
  </si>
  <si>
    <t>Evaluación Cuantitativa (Ejecución)</t>
  </si>
  <si>
    <t>Eficacia operativa del control</t>
  </si>
  <si>
    <t>Cualitativa</t>
  </si>
  <si>
    <t>SI</t>
  </si>
  <si>
    <t xml:space="preserve">SI </t>
  </si>
  <si>
    <t>Continua</t>
  </si>
  <si>
    <t>Manual</t>
  </si>
  <si>
    <t>Preventivo</t>
  </si>
  <si>
    <t>servidor público o contratista</t>
  </si>
  <si>
    <t>El servidor público o contratista</t>
  </si>
  <si>
    <t>El director (a) de la dirección de ICVRTML</t>
  </si>
  <si>
    <t>Detectivo</t>
  </si>
  <si>
    <t>ETAPA DE VERIFICACION</t>
  </si>
  <si>
    <t xml:space="preserve">CRITERIOS DE EVALUACION </t>
  </si>
  <si>
    <t xml:space="preserve">ASPECTOS POR EVALUAR </t>
  </si>
  <si>
    <t xml:space="preserve">RESPUESTA </t>
  </si>
  <si>
    <t>VALORACION CUANTITATIVA</t>
  </si>
  <si>
    <t xml:space="preserve">1. Documentación del Control </t>
  </si>
  <si>
    <t>¿Se encuentra identificado en el mapa de riesgos?</t>
  </si>
  <si>
    <t xml:space="preserve">NO </t>
  </si>
  <si>
    <t>¿Se encuentra formalmente documentado?</t>
  </si>
  <si>
    <t xml:space="preserve">2. Responsable del Control </t>
  </si>
  <si>
    <t>¿Quién esta ejecuntado el control es el designado?</t>
  </si>
  <si>
    <t xml:space="preserve">3. Frecuencia del Control </t>
  </si>
  <si>
    <t>¿La frecuencia de la ejecución está formalmente establecida?</t>
  </si>
  <si>
    <t>¿La frecuencia es continua o aleatoria?</t>
  </si>
  <si>
    <t>Aleatoria</t>
  </si>
  <si>
    <t>¿Se está ejecutando con la periodicidad indicada?</t>
  </si>
  <si>
    <t>¿Manual o automatico?</t>
  </si>
  <si>
    <t>Automatico</t>
  </si>
  <si>
    <t xml:space="preserve">¿Es preventivo o detectivo </t>
  </si>
  <si>
    <t xml:space="preserve">5. Realización de la actividad de control </t>
  </si>
  <si>
    <t>¿Son identificados los posibles resultados (observaciones, desviaciones o diferencias) de la ejecución del control y el  tratamiento que se les debe dar?</t>
  </si>
  <si>
    <t xml:space="preserve">Evidencia </t>
  </si>
  <si>
    <t xml:space="preserve">VALORACION CUANTITATIVA </t>
  </si>
  <si>
    <t>VALORACION CUALITATIVA</t>
  </si>
  <si>
    <t xml:space="preserve">DISEÑO DEL CONTROL </t>
  </si>
  <si>
    <t xml:space="preserve">VALORACION </t>
  </si>
  <si>
    <t>Fuerte</t>
  </si>
  <si>
    <t>Entre 90 y 100</t>
  </si>
  <si>
    <t>Moderado</t>
  </si>
  <si>
    <t>Entre 80 y 89</t>
  </si>
  <si>
    <t>Débil</t>
  </si>
  <si>
    <t>Entre 0 y 79</t>
  </si>
  <si>
    <t>Una vez, se haya evaluado el diseño y realizado la prueba de recorrido, el auditor analiza los resultados y define los controles a probar, de acuerdo con los siguientes criterios: </t>
  </si>
  <si>
    <t>CUALITATIVA</t>
  </si>
  <si>
    <t>PROBAR EFICACIA OPERATIVA DEL CONTROL</t>
  </si>
  <si>
    <t>DEBIL</t>
  </si>
  <si>
    <t>NO</t>
  </si>
  <si>
    <t>MODERADO</t>
  </si>
  <si>
    <t>FURTE</t>
  </si>
  <si>
    <t>Observaciones/Oportunidades de mejora identificadas</t>
  </si>
  <si>
    <t>Versión: 2</t>
  </si>
  <si>
    <t>Fecha: 2023-06-06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</si>
</sst>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Verdana"/>
      <family val="2"/>
    </font>
    <font>
      <b/>
      <sz val="9"/>
      <color rgb="FF000000"/>
      <name val="Verdana"/>
      <family val="2"/>
    </font>
    <font>
      <sz val="12"/>
      <color rgb="FF1F497D"/>
      <name val="Arial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b/>
      <sz val="12"/>
      <color rgb="FFFF0000"/>
      <name val="Arial Narrow"/>
      <family val="2"/>
    </font>
    <font>
      <b/>
      <sz val="16"/>
      <color rgb="FF000000"/>
      <name val="Arial Narrow"/>
      <family val="2"/>
    </font>
    <font>
      <sz val="11"/>
      <color rgb="FF333333"/>
      <name val="Arial Narrow"/>
      <family val="2"/>
    </font>
    <font>
      <sz val="10"/>
      <color rgb="FF333333"/>
      <name val="Arial Narrow"/>
      <family val="2"/>
    </font>
    <font>
      <b/>
      <sz val="18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3" fillId="7" borderId="10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7" fillId="10" borderId="9" xfId="0" applyFont="1" applyFill="1" applyBorder="1" applyAlignment="1">
      <alignment horizontal="right" vertical="center"/>
    </xf>
    <xf numFmtId="0" fontId="8" fillId="0" borderId="0" xfId="0" applyFont="1" applyAlignment="1">
      <alignment horizontal="justify" vertical="center"/>
    </xf>
    <xf numFmtId="0" fontId="8" fillId="0" borderId="14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justify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11" borderId="14" xfId="0" applyFont="1" applyFill="1" applyBorder="1" applyAlignment="1">
      <alignment horizontal="justify" vertical="center" wrapText="1"/>
    </xf>
    <xf numFmtId="0" fontId="8" fillId="12" borderId="14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justify" vertical="center"/>
    </xf>
    <xf numFmtId="49" fontId="11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4" xfId="1" applyFont="1" applyFill="1" applyBorder="1" applyProtection="1">
      <protection locked="0"/>
    </xf>
    <xf numFmtId="0" fontId="12" fillId="3" borderId="4" xfId="1" applyFont="1" applyFill="1" applyBorder="1" applyAlignment="1" applyProtection="1">
      <alignment horizontal="center" vertical="center"/>
      <protection locked="0"/>
    </xf>
    <xf numFmtId="0" fontId="12" fillId="3" borderId="0" xfId="1" applyFont="1" applyFill="1" applyProtection="1">
      <protection locked="0"/>
    </xf>
    <xf numFmtId="0" fontId="11" fillId="0" borderId="0" xfId="0" applyFont="1"/>
    <xf numFmtId="0" fontId="13" fillId="13" borderId="4" xfId="0" applyFont="1" applyFill="1" applyBorder="1" applyAlignment="1">
      <alignment horizontal="center" vertical="center" wrapText="1"/>
    </xf>
    <xf numFmtId="0" fontId="14" fillId="14" borderId="4" xfId="1" applyFont="1" applyFill="1" applyBorder="1" applyAlignment="1">
      <alignment horizontal="center" vertical="center" wrapText="1"/>
    </xf>
    <xf numFmtId="0" fontId="13" fillId="14" borderId="4" xfId="0" applyFont="1" applyFill="1" applyBorder="1" applyAlignment="1">
      <alignment horizontal="center" vertical="center" wrapText="1"/>
    </xf>
    <xf numFmtId="0" fontId="14" fillId="14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4" fillId="16" borderId="9" xfId="0" applyFont="1" applyFill="1" applyBorder="1" applyAlignment="1">
      <alignment horizontal="center" vertical="center"/>
    </xf>
    <xf numFmtId="0" fontId="4" fillId="16" borderId="9" xfId="0" applyFont="1" applyFill="1" applyBorder="1" applyAlignment="1">
      <alignment horizontal="right" vertical="center"/>
    </xf>
    <xf numFmtId="0" fontId="4" fillId="17" borderId="9" xfId="0" applyFont="1" applyFill="1" applyBorder="1" applyAlignment="1">
      <alignment horizontal="center" vertical="center"/>
    </xf>
    <xf numFmtId="0" fontId="4" fillId="17" borderId="9" xfId="0" applyFont="1" applyFill="1" applyBorder="1" applyAlignment="1">
      <alignment horizontal="right" vertical="center"/>
    </xf>
    <xf numFmtId="0" fontId="13" fillId="17" borderId="4" xfId="0" applyFont="1" applyFill="1" applyBorder="1" applyAlignment="1">
      <alignment horizontal="center" vertical="center" wrapText="1"/>
    </xf>
    <xf numFmtId="49" fontId="14" fillId="5" borderId="4" xfId="1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49" fontId="14" fillId="14" borderId="4" xfId="1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0" fontId="12" fillId="3" borderId="4" xfId="1" applyFont="1" applyFill="1" applyBorder="1" applyAlignment="1" applyProtection="1">
      <alignment horizontal="center" vertical="center" wrapText="1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>
      <alignment vertical="center" wrapText="1"/>
    </xf>
    <xf numFmtId="49" fontId="12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 applyProtection="1">
      <alignment vertical="center" wrapText="1"/>
      <protection locked="0"/>
    </xf>
    <xf numFmtId="0" fontId="17" fillId="0" borderId="4" xfId="0" applyFont="1" applyBorder="1" applyAlignment="1">
      <alignment vertical="center" wrapText="1"/>
    </xf>
    <xf numFmtId="0" fontId="11" fillId="3" borderId="4" xfId="0" applyFont="1" applyFill="1" applyBorder="1" applyAlignment="1" applyProtection="1">
      <alignment vertical="center"/>
      <protection locked="0"/>
    </xf>
    <xf numFmtId="0" fontId="12" fillId="3" borderId="4" xfId="1" applyFont="1" applyFill="1" applyBorder="1" applyAlignment="1" applyProtection="1">
      <alignment vertical="center"/>
      <protection locked="0"/>
    </xf>
    <xf numFmtId="0" fontId="16" fillId="15" borderId="4" xfId="0" applyFont="1" applyFill="1" applyBorder="1" applyAlignment="1" applyProtection="1">
      <alignment horizontal="center" vertical="center" wrapText="1"/>
      <protection locked="0"/>
    </xf>
    <xf numFmtId="49" fontId="14" fillId="5" borderId="4" xfId="1" applyNumberFormat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/>
    </xf>
    <xf numFmtId="49" fontId="14" fillId="14" borderId="4" xfId="1" applyNumberFormat="1" applyFont="1" applyFill="1" applyBorder="1" applyAlignment="1">
      <alignment horizontal="center" vertical="center" wrapText="1"/>
    </xf>
    <xf numFmtId="0" fontId="14" fillId="15" borderId="4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1" fillId="15" borderId="5" xfId="0" applyFont="1" applyFill="1" applyBorder="1" applyAlignment="1" applyProtection="1">
      <alignment horizontal="center"/>
      <protection locked="0"/>
    </xf>
    <xf numFmtId="0" fontId="11" fillId="15" borderId="6" xfId="0" applyFont="1" applyFill="1" applyBorder="1" applyAlignment="1" applyProtection="1">
      <alignment horizontal="center"/>
      <protection locked="0"/>
    </xf>
    <xf numFmtId="0" fontId="11" fillId="15" borderId="8" xfId="0" applyFont="1" applyFill="1" applyBorder="1" applyAlignment="1" applyProtection="1">
      <alignment horizontal="center"/>
      <protection locked="0"/>
    </xf>
    <xf numFmtId="0" fontId="11" fillId="15" borderId="0" xfId="0" applyFont="1" applyFill="1" applyAlignment="1" applyProtection="1">
      <alignment horizontal="center"/>
      <protection locked="0"/>
    </xf>
    <xf numFmtId="49" fontId="19" fillId="4" borderId="4" xfId="1" applyNumberFormat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49" fontId="14" fillId="2" borderId="4" xfId="1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justify"/>
    </xf>
    <xf numFmtId="0" fontId="4" fillId="8" borderId="10" xfId="0" applyFont="1" applyFill="1" applyBorder="1" applyAlignment="1">
      <alignment horizontal="left" vertical="center"/>
    </xf>
    <xf numFmtId="0" fontId="4" fillId="8" borderId="14" xfId="0" applyFont="1" applyFill="1" applyBorder="1" applyAlignment="1">
      <alignment horizontal="left" vertical="center"/>
    </xf>
    <xf numFmtId="0" fontId="5" fillId="9" borderId="10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8" borderId="15" xfId="0" applyFont="1" applyFill="1" applyBorder="1" applyAlignment="1">
      <alignment horizontal="left" vertical="center" wrapText="1"/>
    </xf>
    <xf numFmtId="0" fontId="4" fillId="8" borderId="12" xfId="0" applyFont="1" applyFill="1" applyBorder="1" applyAlignment="1">
      <alignment horizontal="left" vertical="center" wrapText="1"/>
    </xf>
    <xf numFmtId="0" fontId="4" fillId="8" borderId="11" xfId="0" applyFont="1" applyFill="1" applyBorder="1" applyAlignment="1">
      <alignment horizontal="left" vertical="center" wrapText="1"/>
    </xf>
    <xf numFmtId="0" fontId="5" fillId="9" borderId="15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4" fillId="16" borderId="10" xfId="0" applyFont="1" applyFill="1" applyBorder="1" applyAlignment="1">
      <alignment horizontal="left" vertical="center" wrapText="1"/>
    </xf>
    <xf numFmtId="0" fontId="4" fillId="16" borderId="14" xfId="0" applyFont="1" applyFill="1" applyBorder="1" applyAlignment="1">
      <alignment horizontal="left" vertical="center" wrapText="1"/>
    </xf>
    <xf numFmtId="0" fontId="4" fillId="17" borderId="10" xfId="0" applyFont="1" applyFill="1" applyBorder="1" applyAlignment="1">
      <alignment horizontal="left" vertical="center" wrapText="1"/>
    </xf>
    <xf numFmtId="0" fontId="4" fillId="17" borderId="14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8" borderId="15" xfId="0" applyFont="1" applyFill="1" applyBorder="1" applyAlignment="1">
      <alignment horizontal="left" vertical="center"/>
    </xf>
    <xf numFmtId="0" fontId="4" fillId="8" borderId="11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5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3</xdr:row>
      <xdr:rowOff>31749</xdr:rowOff>
    </xdr:from>
    <xdr:to>
      <xdr:col>1</xdr:col>
      <xdr:colOff>1285575</xdr:colOff>
      <xdr:row>3</xdr:row>
      <xdr:rowOff>979593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343F5ACB-0EB9-4DE8-B889-2968180B6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275166"/>
          <a:ext cx="1920575" cy="9478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CI01-F13%20(4)_formato_analisis%20riesgos%20y%20controles_formulado_parametros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ARAMETROS"/>
    </sheetNames>
    <sheetDataSet>
      <sheetData sheetId="0" refreshError="1"/>
      <sheetData sheetId="1" refreshError="1">
        <row r="4">
          <cell r="E4" t="str">
            <v xml:space="preserve">SI </v>
          </cell>
          <cell r="F4">
            <v>10</v>
          </cell>
        </row>
        <row r="5">
          <cell r="E5" t="str">
            <v xml:space="preserve">NO </v>
          </cell>
          <cell r="F5">
            <v>0</v>
          </cell>
        </row>
        <row r="6">
          <cell r="E6" t="str">
            <v xml:space="preserve">SI </v>
          </cell>
          <cell r="F6">
            <v>25</v>
          </cell>
        </row>
        <row r="7">
          <cell r="E7" t="str">
            <v xml:space="preserve">NO </v>
          </cell>
          <cell r="F7">
            <v>0</v>
          </cell>
        </row>
        <row r="8">
          <cell r="E8" t="str">
            <v xml:space="preserve">SI </v>
          </cell>
          <cell r="F8">
            <v>10</v>
          </cell>
        </row>
        <row r="9">
          <cell r="E9" t="str">
            <v xml:space="preserve">NO </v>
          </cell>
          <cell r="F9">
            <v>0</v>
          </cell>
        </row>
        <row r="10">
          <cell r="E10" t="str">
            <v xml:space="preserve">SI </v>
          </cell>
          <cell r="F10">
            <v>25</v>
          </cell>
        </row>
        <row r="11">
          <cell r="E11" t="str">
            <v xml:space="preserve">NO </v>
          </cell>
          <cell r="F11">
            <v>0</v>
          </cell>
        </row>
        <row r="12">
          <cell r="E12" t="str">
            <v xml:space="preserve">SI </v>
          </cell>
          <cell r="F12">
            <v>10</v>
          </cell>
        </row>
        <row r="13">
          <cell r="E13" t="str">
            <v xml:space="preserve">NO </v>
          </cell>
          <cell r="F13">
            <v>0</v>
          </cell>
        </row>
        <row r="14">
          <cell r="E14" t="str">
            <v>Continua</v>
          </cell>
          <cell r="F14">
            <v>10</v>
          </cell>
        </row>
        <row r="15">
          <cell r="E15" t="str">
            <v>Aleatoria</v>
          </cell>
          <cell r="F15">
            <v>5</v>
          </cell>
        </row>
        <row r="16">
          <cell r="E16" t="str">
            <v xml:space="preserve">SI </v>
          </cell>
          <cell r="F16">
            <v>25</v>
          </cell>
        </row>
        <row r="17">
          <cell r="E17" t="str">
            <v xml:space="preserve">NO </v>
          </cell>
          <cell r="F17">
            <v>0</v>
          </cell>
        </row>
        <row r="18">
          <cell r="E18" t="str">
            <v>Automatico</v>
          </cell>
          <cell r="F18">
            <v>15</v>
          </cell>
        </row>
        <row r="19">
          <cell r="E19" t="str">
            <v>Manual</v>
          </cell>
          <cell r="F19">
            <v>10</v>
          </cell>
        </row>
        <row r="20">
          <cell r="E20" t="str">
            <v>Preventivo</v>
          </cell>
          <cell r="F20">
            <v>15</v>
          </cell>
        </row>
        <row r="21">
          <cell r="E21" t="str">
            <v>Detectivo</v>
          </cell>
          <cell r="F21">
            <v>10</v>
          </cell>
        </row>
        <row r="22">
          <cell r="E22" t="str">
            <v xml:space="preserve">SI </v>
          </cell>
          <cell r="F22">
            <v>10</v>
          </cell>
        </row>
        <row r="23">
          <cell r="E23" t="str">
            <v xml:space="preserve">NO </v>
          </cell>
          <cell r="F23">
            <v>0</v>
          </cell>
        </row>
        <row r="24">
          <cell r="E24" t="str">
            <v xml:space="preserve">SI </v>
          </cell>
          <cell r="F24">
            <v>10</v>
          </cell>
        </row>
        <row r="25">
          <cell r="E25" t="str">
            <v xml:space="preserve">NO </v>
          </cell>
          <cell r="F25">
            <v>0</v>
          </cell>
        </row>
        <row r="26">
          <cell r="E26" t="str">
            <v xml:space="preserve">SI </v>
          </cell>
          <cell r="F26">
            <v>25</v>
          </cell>
        </row>
        <row r="27">
          <cell r="E27" t="str">
            <v xml:space="preserve">NO </v>
          </cell>
          <cell r="F27">
            <v>0</v>
          </cell>
        </row>
        <row r="28">
          <cell r="E28" t="str">
            <v xml:space="preserve">SI </v>
          </cell>
          <cell r="F28">
            <v>10</v>
          </cell>
        </row>
        <row r="29">
          <cell r="E29" t="str">
            <v xml:space="preserve">NO </v>
          </cell>
          <cell r="F2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tabSelected="1" topLeftCell="Q1" zoomScale="90" zoomScaleNormal="90" workbookViewId="0">
      <selection activeCell="Y3" sqref="Y3:AA3"/>
    </sheetView>
  </sheetViews>
  <sheetFormatPr baseColWidth="10" defaultColWidth="11.42578125" defaultRowHeight="15.75" x14ac:dyDescent="0.25"/>
  <cols>
    <col min="1" max="1" width="11.42578125" style="22"/>
    <col min="2" max="2" width="25.5703125" style="22" customWidth="1"/>
    <col min="3" max="3" width="13.7109375" style="22" customWidth="1"/>
    <col min="4" max="4" width="11.42578125" style="22"/>
    <col min="5" max="5" width="70.140625" style="22" customWidth="1"/>
    <col min="6" max="6" width="20.42578125" style="22" customWidth="1"/>
    <col min="7" max="7" width="27.85546875" style="22" bestFit="1" customWidth="1"/>
    <col min="8" max="8" width="20.28515625" style="22" customWidth="1"/>
    <col min="9" max="9" width="21.7109375" style="22" customWidth="1"/>
    <col min="10" max="10" width="24.7109375" style="22" customWidth="1"/>
    <col min="11" max="11" width="23.5703125" style="22" customWidth="1"/>
    <col min="12" max="12" width="15.85546875" style="22" customWidth="1"/>
    <col min="13" max="13" width="29.28515625" style="22" customWidth="1"/>
    <col min="14" max="14" width="19.5703125" style="22" customWidth="1"/>
    <col min="15" max="15" width="19.85546875" style="22" customWidth="1"/>
    <col min="16" max="16" width="22.140625" style="22" customWidth="1"/>
    <col min="17" max="17" width="14.85546875" style="22" customWidth="1"/>
    <col min="18" max="18" width="36.42578125" style="22" customWidth="1"/>
    <col min="19" max="19" width="28.42578125" style="22" customWidth="1"/>
    <col min="20" max="20" width="22.5703125" style="22" customWidth="1"/>
    <col min="21" max="21" width="26" style="22" customWidth="1"/>
    <col min="22" max="22" width="28" style="22" customWidth="1"/>
    <col min="23" max="23" width="22.7109375" style="22" customWidth="1"/>
    <col min="24" max="24" width="17" style="22" customWidth="1"/>
    <col min="25" max="25" width="19.28515625" style="22" customWidth="1"/>
    <col min="26" max="26" width="15.85546875" style="22" customWidth="1"/>
    <col min="27" max="27" width="27.42578125" style="22" customWidth="1"/>
    <col min="28" max="16384" width="11.42578125" style="22"/>
  </cols>
  <sheetData>
    <row r="1" spans="1:27" ht="13.5" customHeight="1" x14ac:dyDescent="0.25">
      <c r="A1" s="55"/>
      <c r="B1" s="56"/>
      <c r="C1" s="56"/>
      <c r="D1" s="56"/>
      <c r="E1" s="56"/>
      <c r="F1" s="46" t="s">
        <v>0</v>
      </c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50" t="s">
        <v>1</v>
      </c>
      <c r="Z1" s="50"/>
      <c r="AA1" s="50"/>
    </row>
    <row r="2" spans="1:27" ht="18" customHeight="1" x14ac:dyDescent="0.25">
      <c r="A2" s="57"/>
      <c r="B2" s="58"/>
      <c r="C2" s="58"/>
      <c r="D2" s="58"/>
      <c r="E2" s="58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50" t="s">
        <v>85</v>
      </c>
      <c r="Z2" s="50"/>
      <c r="AA2" s="50"/>
    </row>
    <row r="3" spans="1:27" ht="26.25" customHeight="1" x14ac:dyDescent="0.25">
      <c r="A3" s="57"/>
      <c r="B3" s="58"/>
      <c r="C3" s="58"/>
      <c r="D3" s="58"/>
      <c r="E3" s="58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50" t="s">
        <v>86</v>
      </c>
      <c r="Z3" s="50"/>
      <c r="AA3" s="50"/>
    </row>
    <row r="4" spans="1:27" ht="84.75" customHeight="1" x14ac:dyDescent="0.25">
      <c r="A4" s="59" t="s">
        <v>2</v>
      </c>
      <c r="B4" s="59"/>
      <c r="C4" s="59"/>
      <c r="D4" s="59"/>
      <c r="E4" s="59"/>
      <c r="F4" s="33" t="s">
        <v>3</v>
      </c>
      <c r="G4" s="49" t="s">
        <v>4</v>
      </c>
      <c r="H4" s="49"/>
      <c r="I4" s="47" t="s">
        <v>3</v>
      </c>
      <c r="J4" s="47"/>
      <c r="K4" s="35" t="s">
        <v>4</v>
      </c>
      <c r="L4" s="47" t="s">
        <v>3</v>
      </c>
      <c r="M4" s="47"/>
      <c r="N4" s="35" t="s">
        <v>4</v>
      </c>
      <c r="O4" s="47" t="s">
        <v>3</v>
      </c>
      <c r="P4" s="47"/>
      <c r="Q4" s="47" t="s">
        <v>3</v>
      </c>
      <c r="R4" s="47"/>
      <c r="S4" s="35" t="s">
        <v>4</v>
      </c>
      <c r="T4" s="35" t="s">
        <v>4</v>
      </c>
      <c r="U4" s="47" t="s">
        <v>3</v>
      </c>
      <c r="V4" s="47" t="s">
        <v>3</v>
      </c>
      <c r="W4" s="51" t="s">
        <v>5</v>
      </c>
      <c r="X4" s="52"/>
      <c r="Y4" s="52"/>
      <c r="Z4" s="52"/>
      <c r="AA4" s="52"/>
    </row>
    <row r="5" spans="1:27" ht="24.75" customHeight="1" x14ac:dyDescent="0.25">
      <c r="A5" s="60" t="s">
        <v>6</v>
      </c>
      <c r="B5" s="60" t="s">
        <v>7</v>
      </c>
      <c r="C5" s="61" t="s">
        <v>8</v>
      </c>
      <c r="D5" s="60" t="s">
        <v>6</v>
      </c>
      <c r="E5" s="60" t="s">
        <v>9</v>
      </c>
      <c r="F5" s="62" t="s">
        <v>10</v>
      </c>
      <c r="G5" s="62"/>
      <c r="H5" s="62"/>
      <c r="I5" s="62" t="s">
        <v>11</v>
      </c>
      <c r="J5" s="62"/>
      <c r="K5" s="62"/>
      <c r="L5" s="63" t="s">
        <v>12</v>
      </c>
      <c r="M5" s="63"/>
      <c r="N5" s="63"/>
      <c r="O5" s="48" t="s">
        <v>13</v>
      </c>
      <c r="P5" s="48"/>
      <c r="Q5" s="48" t="s">
        <v>14</v>
      </c>
      <c r="R5" s="48"/>
      <c r="S5" s="48"/>
      <c r="T5" s="48"/>
      <c r="U5" s="47"/>
      <c r="V5" s="47"/>
      <c r="W5" s="53"/>
      <c r="X5" s="54"/>
      <c r="Y5" s="54"/>
      <c r="Z5" s="54"/>
      <c r="AA5" s="54"/>
    </row>
    <row r="6" spans="1:27" ht="81.75" customHeight="1" x14ac:dyDescent="0.25">
      <c r="A6" s="60"/>
      <c r="B6" s="60"/>
      <c r="C6" s="61"/>
      <c r="D6" s="60"/>
      <c r="E6" s="60"/>
      <c r="F6" s="23" t="s">
        <v>15</v>
      </c>
      <c r="G6" s="24" t="s">
        <v>16</v>
      </c>
      <c r="H6" s="24" t="s">
        <v>17</v>
      </c>
      <c r="I6" s="23" t="s">
        <v>18</v>
      </c>
      <c r="J6" s="23" t="s">
        <v>19</v>
      </c>
      <c r="K6" s="25" t="s">
        <v>20</v>
      </c>
      <c r="L6" s="23" t="s">
        <v>21</v>
      </c>
      <c r="M6" s="23" t="s">
        <v>22</v>
      </c>
      <c r="N6" s="25" t="s">
        <v>23</v>
      </c>
      <c r="O6" s="23" t="s">
        <v>24</v>
      </c>
      <c r="P6" s="23" t="s">
        <v>25</v>
      </c>
      <c r="Q6" s="23" t="s">
        <v>26</v>
      </c>
      <c r="R6" s="23" t="s">
        <v>27</v>
      </c>
      <c r="S6" s="26" t="s">
        <v>28</v>
      </c>
      <c r="T6" s="25" t="s">
        <v>29</v>
      </c>
      <c r="U6" s="23" t="s">
        <v>30</v>
      </c>
      <c r="V6" s="32" t="s">
        <v>31</v>
      </c>
      <c r="W6" s="34" t="s">
        <v>32</v>
      </c>
      <c r="X6" s="34" t="s">
        <v>33</v>
      </c>
      <c r="Y6" s="34" t="s">
        <v>34</v>
      </c>
      <c r="Z6" s="34" t="s">
        <v>35</v>
      </c>
      <c r="AA6" s="34" t="s">
        <v>84</v>
      </c>
    </row>
    <row r="7" spans="1:27" ht="199.5" customHeight="1" x14ac:dyDescent="0.25">
      <c r="A7" s="42"/>
      <c r="B7" s="43"/>
      <c r="C7" s="42"/>
      <c r="D7" s="39"/>
      <c r="E7" s="40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  <c r="U7" s="41"/>
      <c r="V7" s="18"/>
      <c r="W7" s="27" t="str">
        <f>IFERROR(VLOOKUP(F7,[1]PARAMETROS!$E$4:$F$5,2,FALSE)+VLOOKUP(I7,[1]PARAMETROS!$E$8:$F$9,2,FALSE)+VLOOKUP(L7,[1]PARAMETROS!$E$12:$F$13,2,FALSE)+VLOOKUP(M7,[1]PARAMETROS!$E$14:$F$15,2,FALSE)+VLOOKUP(O7,[1]PARAMETROS!$E$18:$F$19,2,FALSE)+VLOOKUP(P7,[1]PARAMETROS!$E$20:$F$21,2,FALSE)+VLOOKUP(Q7,[1]PARAMETROS!$E$22:$F$23,2,FALSE)+VLOOKUP(R7,[1]PARAMETROS!$E$24:$F$25,2,FALSE)+VLOOKUP(U7,[1]PARAMETROS!$E$28:$F$29,2,FALSE),"Evaluar Controles")</f>
        <v>Evaluar Controles</v>
      </c>
      <c r="X7" s="27" t="str">
        <f>IFERROR(VLOOKUP(G7,[1]PARAMETROS!$E$6:$F$7,2,FALSE)+VLOOKUP(K7,[1]PARAMETROS!$E$10:$F$11,2,FALSE)+VLOOKUP(N7,[1]PARAMETROS!E14:$F$17,2,FALSE)+VLOOKUP(S7,[1]PARAMETROS!$E$26:$F$27,2,FALSE),"Evaluar Controles")</f>
        <v>Evaluar Controles</v>
      </c>
      <c r="Y7" s="27" t="str">
        <f t="shared" ref="Y7:Y11" si="0">IFERROR((X7*0.6)+(W7*0.4),"Evaluar Controles")</f>
        <v>Evaluar Controles</v>
      </c>
      <c r="Z7" s="27" t="str">
        <f t="shared" ref="Z7:Z11" si="1">IF(AND(Y7&gt;0,Y7&lt;80),"Debil",IF(AND(Y7&gt;79,Y7&lt;90),"Moderado","Fuerte"))</f>
        <v>Fuerte</v>
      </c>
      <c r="AA7" s="19"/>
    </row>
    <row r="8" spans="1:27" ht="99" customHeight="1" x14ac:dyDescent="0.25">
      <c r="A8" s="42"/>
      <c r="B8" s="43"/>
      <c r="C8" s="42"/>
      <c r="D8" s="39"/>
      <c r="E8" s="40"/>
      <c r="F8" s="18"/>
      <c r="G8" s="18"/>
      <c r="H8" s="18"/>
      <c r="I8" s="18" t="s">
        <v>37</v>
      </c>
      <c r="J8" s="18" t="s">
        <v>41</v>
      </c>
      <c r="K8" s="18"/>
      <c r="L8" s="18"/>
      <c r="M8" s="18"/>
      <c r="N8" s="18"/>
      <c r="O8" s="18"/>
      <c r="P8" s="18"/>
      <c r="Q8" s="18"/>
      <c r="R8" s="18"/>
      <c r="S8" s="18"/>
      <c r="T8" s="19"/>
      <c r="U8" s="41"/>
      <c r="V8" s="18"/>
      <c r="W8" s="27" t="str">
        <f>IFERROR(VLOOKUP(F8,[1]PARAMETROS!$E$4:$F$5,2,FALSE)+VLOOKUP(I8,[1]PARAMETROS!$E$8:$F$9,2,FALSE)+VLOOKUP(L8,[1]PARAMETROS!$E$12:$F$13,2,FALSE)+VLOOKUP(M8,[1]PARAMETROS!$E$14:$F$15,2,FALSE)+VLOOKUP(O8,[1]PARAMETROS!$E$18:$F$19,2,FALSE)+VLOOKUP(P8,[1]PARAMETROS!$E$20:$F$21,2,FALSE)+VLOOKUP(Q8,[1]PARAMETROS!$E$22:$F$23,2,FALSE)+VLOOKUP(R8,[1]PARAMETROS!$E$24:$F$25,2,FALSE)+VLOOKUP(U8,[1]PARAMETROS!$E$28:$F$29,2,FALSE),"Evaluar Controles")</f>
        <v>Evaluar Controles</v>
      </c>
      <c r="X8" s="27" t="str">
        <f>IFERROR(VLOOKUP(G8,[1]PARAMETROS!$E$6:$F$7,2,FALSE)+VLOOKUP(K8,[1]PARAMETROS!$E$10:$F$11,2,FALSE)+VLOOKUP(N8,[1]PARAMETROS!E15:$F$17,2,FALSE)+VLOOKUP(S8,[1]PARAMETROS!$E$26:$F$27,2,FALSE),"Evaluar Controles")</f>
        <v>Evaluar Controles</v>
      </c>
      <c r="Y8" s="27" t="str">
        <f t="shared" si="0"/>
        <v>Evaluar Controles</v>
      </c>
      <c r="Z8" s="27" t="str">
        <f t="shared" si="1"/>
        <v>Fuerte</v>
      </c>
      <c r="AA8" s="19"/>
    </row>
    <row r="9" spans="1:27" ht="135.75" customHeight="1" x14ac:dyDescent="0.25">
      <c r="A9" s="42"/>
      <c r="B9" s="43"/>
      <c r="C9" s="42"/>
      <c r="D9" s="39"/>
      <c r="E9" s="40"/>
      <c r="F9" s="18"/>
      <c r="G9" s="18"/>
      <c r="H9" s="18"/>
      <c r="I9" s="18" t="s">
        <v>37</v>
      </c>
      <c r="J9" s="18" t="s">
        <v>41</v>
      </c>
      <c r="K9" s="18"/>
      <c r="L9" s="18"/>
      <c r="M9" s="18"/>
      <c r="N9" s="18"/>
      <c r="O9" s="18"/>
      <c r="P9" s="18"/>
      <c r="Q9" s="18"/>
      <c r="R9" s="18"/>
      <c r="S9" s="18"/>
      <c r="T9" s="19"/>
      <c r="U9" s="41"/>
      <c r="V9" s="18"/>
      <c r="W9" s="27" t="str">
        <f>IFERROR(VLOOKUP(F9,[1]PARAMETROS!$E$4:$F$5,2,FALSE)+VLOOKUP(I9,[1]PARAMETROS!$E$8:$F$9,2,FALSE)+VLOOKUP(L9,[1]PARAMETROS!$E$12:$F$13,2,FALSE)+VLOOKUP(M9,[1]PARAMETROS!$E$14:$F$15,2,FALSE)+VLOOKUP(O9,[1]PARAMETROS!$E$18:$F$19,2,FALSE)+VLOOKUP(P9,[1]PARAMETROS!$E$20:$F$21,2,FALSE)+VLOOKUP(Q9,[1]PARAMETROS!$E$22:$F$23,2,FALSE)+VLOOKUP(R9,[1]PARAMETROS!$E$24:$F$25,2,FALSE)+VLOOKUP(U9,[1]PARAMETROS!$E$28:$F$29,2,FALSE),"Evaluar Controles")</f>
        <v>Evaluar Controles</v>
      </c>
      <c r="X9" s="27" t="str">
        <f>IFERROR(VLOOKUP(G9,[1]PARAMETROS!$E$6:$F$7,2,FALSE)+VLOOKUP(K9,[1]PARAMETROS!$E$10:$F$11,2,FALSE)+VLOOKUP(N9,[1]PARAMETROS!E16:$F$17,2,FALSE)+VLOOKUP(S9,[1]PARAMETROS!$E$26:$F$27,2,FALSE),"Evaluar Controles")</f>
        <v>Evaluar Controles</v>
      </c>
      <c r="Y9" s="27" t="str">
        <f t="shared" si="0"/>
        <v>Evaluar Controles</v>
      </c>
      <c r="Z9" s="27" t="str">
        <f t="shared" si="1"/>
        <v>Fuerte</v>
      </c>
      <c r="AA9" s="19"/>
    </row>
    <row r="10" spans="1:27" ht="119.25" customHeight="1" x14ac:dyDescent="0.25">
      <c r="A10" s="42"/>
      <c r="B10" s="43"/>
      <c r="C10" s="42"/>
      <c r="D10" s="39"/>
      <c r="E10" s="40"/>
      <c r="F10" s="18"/>
      <c r="G10" s="18"/>
      <c r="H10" s="18"/>
      <c r="I10" s="18" t="s">
        <v>37</v>
      </c>
      <c r="J10" s="18" t="s">
        <v>42</v>
      </c>
      <c r="K10" s="18"/>
      <c r="L10" s="18"/>
      <c r="M10" s="18"/>
      <c r="N10" s="18"/>
      <c r="O10" s="18"/>
      <c r="P10" s="18"/>
      <c r="Q10" s="18"/>
      <c r="R10" s="18"/>
      <c r="S10" s="18"/>
      <c r="T10" s="19"/>
      <c r="U10" s="41"/>
      <c r="V10" s="18"/>
      <c r="W10" s="27" t="str">
        <f>IFERROR(VLOOKUP(F10,[1]PARAMETROS!$E$4:$F$5,2,FALSE)+VLOOKUP(I10,[1]PARAMETROS!$E$8:$F$9,2,FALSE)+VLOOKUP(L10,[1]PARAMETROS!$E$12:$F$13,2,FALSE)+VLOOKUP(M10,[1]PARAMETROS!$E$14:$F$15,2,FALSE)+VLOOKUP(O10,[1]PARAMETROS!$E$18:$F$19,2,FALSE)+VLOOKUP(P10,[1]PARAMETROS!$E$20:$F$21,2,FALSE)+VLOOKUP(Q10,[1]PARAMETROS!$E$22:$F$23,2,FALSE)+VLOOKUP(R10,[1]PARAMETROS!$E$24:$F$25,2,FALSE)+VLOOKUP(U10,[1]PARAMETROS!$E$28:$F$29,2,FALSE),"Evaluar Controles")</f>
        <v>Evaluar Controles</v>
      </c>
      <c r="X10" s="27" t="str">
        <f>IFERROR(VLOOKUP(G10,[1]PARAMETROS!$E$6:$F$7,2,FALSE)+VLOOKUP(K10,[1]PARAMETROS!$E$10:$F$11,2,FALSE)+VLOOKUP(N10,[1]PARAMETROS!E$17:$F17,2,FALSE)+VLOOKUP(S10,[1]PARAMETROS!$E$26:$F$27,2,FALSE),"Evaluar Controles")</f>
        <v>Evaluar Controles</v>
      </c>
      <c r="Y10" s="27" t="str">
        <f t="shared" si="0"/>
        <v>Evaluar Controles</v>
      </c>
      <c r="Z10" s="27" t="str">
        <f t="shared" si="1"/>
        <v>Fuerte</v>
      </c>
      <c r="AA10" s="19"/>
    </row>
    <row r="11" spans="1:27" ht="222.75" customHeight="1" x14ac:dyDescent="0.25">
      <c r="A11" s="45"/>
      <c r="B11" s="43"/>
      <c r="C11" s="42"/>
      <c r="D11" s="20"/>
      <c r="E11" s="40"/>
      <c r="F11" s="18"/>
      <c r="G11" s="18"/>
      <c r="H11" s="18"/>
      <c r="I11" s="18" t="s">
        <v>37</v>
      </c>
      <c r="J11" s="18" t="s">
        <v>42</v>
      </c>
      <c r="K11" s="18"/>
      <c r="L11" s="18"/>
      <c r="M11" s="18"/>
      <c r="N11" s="18"/>
      <c r="O11" s="18"/>
      <c r="P11" s="18"/>
      <c r="Q11" s="18"/>
      <c r="R11" s="18"/>
      <c r="S11" s="18"/>
      <c r="T11" s="19"/>
      <c r="U11" s="41"/>
      <c r="V11" s="18"/>
      <c r="W11" s="27" t="str">
        <f>IFERROR(VLOOKUP(F11,[1]PARAMETROS!$E$4:$F$5,2,FALSE)+VLOOKUP(I11,[1]PARAMETROS!$E$8:$F$9,2,FALSE)+VLOOKUP(L11,[1]PARAMETROS!$E$12:$F$13,2,FALSE)+VLOOKUP(M11,[1]PARAMETROS!$E$14:$F$15,2,FALSE)+VLOOKUP(O11,[1]PARAMETROS!$E$18:$F$19,2,FALSE)+VLOOKUP(P11,[1]PARAMETROS!$E$20:$F$21,2,FALSE)+VLOOKUP(Q11,[1]PARAMETROS!$E$22:$F$23,2,FALSE)+VLOOKUP(R11,[1]PARAMETROS!$E$24:$F$25,2,FALSE)+VLOOKUP(U11,[1]PARAMETROS!$E$28:$F$29,2,FALSE),"Evaluar Controles")</f>
        <v>Evaluar Controles</v>
      </c>
      <c r="X11" s="27" t="str">
        <f>IFERROR(VLOOKUP(G11,[1]PARAMETROS!$E$6:$F$7,2,FALSE)+VLOOKUP(K11,[1]PARAMETROS!$E$10:$F$11,2,FALSE)+VLOOKUP(N11,[1]PARAMETROS!E$17:$F18,2,FALSE)+VLOOKUP(S11,[1]PARAMETROS!$E$26:$F$27,2,FALSE),"Evaluar Controles")</f>
        <v>Evaluar Controles</v>
      </c>
      <c r="Y11" s="27" t="str">
        <f t="shared" si="0"/>
        <v>Evaluar Controles</v>
      </c>
      <c r="Z11" s="27" t="str">
        <f t="shared" si="1"/>
        <v>Fuerte</v>
      </c>
      <c r="AA11" s="19"/>
    </row>
    <row r="12" spans="1:27" ht="151.5" customHeight="1" x14ac:dyDescent="0.25">
      <c r="A12" s="45"/>
      <c r="B12" s="43"/>
      <c r="C12" s="42"/>
      <c r="D12" s="20"/>
      <c r="E12" s="40"/>
      <c r="F12" s="18"/>
      <c r="G12" s="18"/>
      <c r="H12" s="18"/>
      <c r="I12" s="18" t="s">
        <v>37</v>
      </c>
      <c r="J12" s="18" t="s">
        <v>42</v>
      </c>
      <c r="K12" s="18"/>
      <c r="L12" s="18"/>
      <c r="M12" s="18"/>
      <c r="N12" s="18"/>
      <c r="O12" s="18"/>
      <c r="P12" s="18"/>
      <c r="Q12" s="18"/>
      <c r="R12" s="18"/>
      <c r="S12" s="18"/>
      <c r="T12" s="19"/>
      <c r="U12" s="41"/>
      <c r="V12" s="18"/>
      <c r="W12" s="27" t="str">
        <f>IFERROR(VLOOKUP(F12,[1]PARAMETROS!$E$4:$F$5,2,FALSE)+VLOOKUP(I12,[1]PARAMETROS!$E$8:$F$9,2,FALSE)+VLOOKUP(L12,[1]PARAMETROS!$E$12:$F$13,2,FALSE)+VLOOKUP(M12,[1]PARAMETROS!$E$14:$F$15,2,FALSE)+VLOOKUP(O12,[1]PARAMETROS!$E$18:$F$19,2,FALSE)+VLOOKUP(P12,[1]PARAMETROS!$E$20:$F$21,2,FALSE)+VLOOKUP(Q12,[1]PARAMETROS!$E$22:$F$23,2,FALSE)+VLOOKUP(R12,[1]PARAMETROS!$E$24:$F$25,2,FALSE)+VLOOKUP(U12,[1]PARAMETROS!$E$28:$F$29,2,FALSE),"Evaluar Controles")</f>
        <v>Evaluar Controles</v>
      </c>
      <c r="X12" s="27" t="str">
        <f>IFERROR(VLOOKUP(G12,[1]PARAMETROS!$E$6:$F$7,2,FALSE)+VLOOKUP(K12,[1]PARAMETROS!$E$10:$F$11,2,FALSE)+VLOOKUP(N12,[1]PARAMETROS!E$17:$F19,2,FALSE)+VLOOKUP(S12,[1]PARAMETROS!$E$26:$F$27,2,FALSE),"Evaluar Controles")</f>
        <v>Evaluar Controles</v>
      </c>
      <c r="Y12" s="27" t="str">
        <f t="shared" ref="Y12" si="2">IFERROR((X12*0.6)+(W12*0.4),"Evaluar Controles")</f>
        <v>Evaluar Controles</v>
      </c>
      <c r="Z12" s="27" t="str">
        <f>IF(AND(Y12&gt;0,Y12&lt;80),"Debil",IF(AND(Y12&gt;79,Y12&lt;90),"Moderado","Fuerte"))</f>
        <v>Fuerte</v>
      </c>
      <c r="AA12" s="19"/>
    </row>
    <row r="13" spans="1:27" ht="183" customHeight="1" x14ac:dyDescent="0.25">
      <c r="A13" s="45"/>
      <c r="B13" s="43"/>
      <c r="C13" s="42"/>
      <c r="D13" s="20"/>
      <c r="E13" s="40"/>
      <c r="F13" s="18"/>
      <c r="G13" s="18"/>
      <c r="H13" s="18"/>
      <c r="I13" s="18" t="s">
        <v>37</v>
      </c>
      <c r="J13" s="18" t="s">
        <v>42</v>
      </c>
      <c r="K13" s="18"/>
      <c r="L13" s="18"/>
      <c r="M13" s="18"/>
      <c r="N13" s="18"/>
      <c r="O13" s="18"/>
      <c r="P13" s="18"/>
      <c r="Q13" s="18"/>
      <c r="R13" s="18"/>
      <c r="S13" s="18"/>
      <c r="T13" s="19"/>
      <c r="U13" s="41"/>
      <c r="V13" s="18"/>
      <c r="W13" s="27" t="str">
        <f>IFERROR(VLOOKUP(F13,[1]PARAMETROS!$E$4:$F$5,2,FALSE)+VLOOKUP(I13,[1]PARAMETROS!$E$8:$F$9,2,FALSE)+VLOOKUP(L13,[1]PARAMETROS!$E$12:$F$13,2,FALSE)+VLOOKUP(M13,[1]PARAMETROS!$E$14:$F$15,2,FALSE)+VLOOKUP(O13,[1]PARAMETROS!$E$18:$F$19,2,FALSE)+VLOOKUP(P13,[1]PARAMETROS!$E$20:$F$21,2,FALSE)+VLOOKUP(Q13,[1]PARAMETROS!$E$22:$F$23,2,FALSE)+VLOOKUP(R13,[1]PARAMETROS!$E$24:$F$25,2,FALSE)+VLOOKUP(U13,[1]PARAMETROS!$E$28:$F$29,2,FALSE),"Evaluar Controles")</f>
        <v>Evaluar Controles</v>
      </c>
      <c r="X13" s="27" t="str">
        <f>IFERROR(VLOOKUP(G13,[1]PARAMETROS!$E$6:$F$7,2,FALSE)+VLOOKUP(K13,[1]PARAMETROS!$E$10:$F$11,2,FALSE)+VLOOKUP(N13,[1]PARAMETROS!E$17:$F20,2,FALSE)+VLOOKUP(S13,[1]PARAMETROS!$E$26:$F$27,2,FALSE),"Evaluar Controles")</f>
        <v>Evaluar Controles</v>
      </c>
      <c r="Y13" s="27" t="str">
        <f t="shared" ref="Y13:Y17" si="3">IFERROR((X13*0.6)+(W13*0.4),"Evaluar Controles")</f>
        <v>Evaluar Controles</v>
      </c>
      <c r="Z13" s="27" t="str">
        <f t="shared" ref="Z13:Z17" si="4">IF(AND(Y13&gt;0,Y13&lt;80),"Debil",IF(AND(Y13&gt;79,Y13&lt;90),"Moderado","Fuerte"))</f>
        <v>Fuerte</v>
      </c>
      <c r="AA13" s="19"/>
    </row>
    <row r="14" spans="1:27" ht="184.5" customHeight="1" x14ac:dyDescent="0.25">
      <c r="A14" s="45"/>
      <c r="B14" s="43"/>
      <c r="C14" s="36"/>
      <c r="D14" s="20"/>
      <c r="E14" s="40"/>
      <c r="F14" s="18"/>
      <c r="G14" s="18"/>
      <c r="H14" s="18"/>
      <c r="I14" s="18" t="s">
        <v>37</v>
      </c>
      <c r="J14" s="18" t="s">
        <v>42</v>
      </c>
      <c r="K14" s="18"/>
      <c r="L14" s="18"/>
      <c r="M14" s="18"/>
      <c r="N14" s="18"/>
      <c r="O14" s="18"/>
      <c r="P14" s="18"/>
      <c r="Q14" s="18"/>
      <c r="R14" s="18"/>
      <c r="S14" s="18"/>
      <c r="T14" s="19"/>
      <c r="U14" s="41"/>
      <c r="V14" s="18"/>
      <c r="W14" s="27" t="str">
        <f>IFERROR(VLOOKUP(F14,[1]PARAMETROS!$E$4:$F$5,2,FALSE)+VLOOKUP(I14,[1]PARAMETROS!$E$8:$F$9,2,FALSE)+VLOOKUP(L14,[1]PARAMETROS!$E$12:$F$13,2,FALSE)+VLOOKUP(M14,[1]PARAMETROS!$E$14:$F$15,2,FALSE)+VLOOKUP(O14,[1]PARAMETROS!$E$18:$F$19,2,FALSE)+VLOOKUP(P14,[1]PARAMETROS!$E$20:$F$21,2,FALSE)+VLOOKUP(Q14,[1]PARAMETROS!$E$22:$F$23,2,FALSE)+VLOOKUP(R14,[1]PARAMETROS!$E$24:$F$25,2,FALSE)+VLOOKUP(U14,[1]PARAMETROS!$E$28:$F$29,2,FALSE),"Evaluar Controles")</f>
        <v>Evaluar Controles</v>
      </c>
      <c r="X14" s="27" t="str">
        <f>IFERROR(VLOOKUP(G14,[1]PARAMETROS!$E$6:$F$7,2,FALSE)+VLOOKUP(K14,[1]PARAMETROS!$E$10:$F$11,2,FALSE)+VLOOKUP(N14,[1]PARAMETROS!E$17:$F21,2,FALSE)+VLOOKUP(S14,[1]PARAMETROS!$E$26:$F$27,2,FALSE),"Evaluar Controles")</f>
        <v>Evaluar Controles</v>
      </c>
      <c r="Y14" s="27" t="str">
        <f t="shared" si="3"/>
        <v>Evaluar Controles</v>
      </c>
      <c r="Z14" s="27" t="str">
        <f t="shared" si="4"/>
        <v>Fuerte</v>
      </c>
      <c r="AA14" s="19"/>
    </row>
    <row r="15" spans="1:27" ht="276" customHeight="1" x14ac:dyDescent="0.25">
      <c r="A15" s="45"/>
      <c r="B15" s="43"/>
      <c r="C15" s="36"/>
      <c r="D15" s="20"/>
      <c r="E15" s="40"/>
      <c r="F15" s="18"/>
      <c r="G15" s="18"/>
      <c r="H15" s="18"/>
      <c r="I15" s="18" t="s">
        <v>37</v>
      </c>
      <c r="J15" s="18" t="s">
        <v>43</v>
      </c>
      <c r="K15" s="18"/>
      <c r="L15" s="18"/>
      <c r="M15" s="18"/>
      <c r="N15" s="18"/>
      <c r="O15" s="18"/>
      <c r="P15" s="18"/>
      <c r="Q15" s="18"/>
      <c r="R15" s="18"/>
      <c r="S15" s="18"/>
      <c r="T15" s="19"/>
      <c r="U15" s="41"/>
      <c r="V15" s="18"/>
      <c r="W15" s="27" t="str">
        <f>IFERROR(VLOOKUP(F15,[1]PARAMETROS!$E$4:$F$5,2,FALSE)+VLOOKUP(I15,[1]PARAMETROS!$E$8:$F$9,2,FALSE)+VLOOKUP(L15,[1]PARAMETROS!$E$12:$F$13,2,FALSE)+VLOOKUP(M15,[1]PARAMETROS!$E$14:$F$15,2,FALSE)+VLOOKUP(O15,[1]PARAMETROS!$E$18:$F$19,2,FALSE)+VLOOKUP(P15,[1]PARAMETROS!$E$20:$F$21,2,FALSE)+VLOOKUP(Q15,[1]PARAMETROS!$E$22:$F$23,2,FALSE)+VLOOKUP(R15,[1]PARAMETROS!$E$24:$F$25,2,FALSE)+VLOOKUP(U15,[1]PARAMETROS!$E$28:$F$29,2,FALSE),"Evaluar Controles")</f>
        <v>Evaluar Controles</v>
      </c>
      <c r="X15" s="27" t="str">
        <f>IFERROR(VLOOKUP(G15,[1]PARAMETROS!$E$6:$F$7,2,FALSE)+VLOOKUP(K15,[1]PARAMETROS!$E$10:$F$11,2,FALSE)+VLOOKUP(N15,[1]PARAMETROS!E$17:$F22,2,FALSE)+VLOOKUP(S15,[1]PARAMETROS!$E$26:$F$27,2,FALSE),"Evaluar Controles")</f>
        <v>Evaluar Controles</v>
      </c>
      <c r="Y15" s="27" t="str">
        <f t="shared" si="3"/>
        <v>Evaluar Controles</v>
      </c>
      <c r="Z15" s="27" t="str">
        <f t="shared" si="4"/>
        <v>Fuerte</v>
      </c>
      <c r="AA15" s="19"/>
    </row>
    <row r="16" spans="1:27" ht="168.75" customHeight="1" x14ac:dyDescent="0.25">
      <c r="A16" s="44"/>
      <c r="B16" s="43"/>
      <c r="C16" s="42"/>
      <c r="D16" s="20"/>
      <c r="E16" s="40"/>
      <c r="F16" s="18"/>
      <c r="G16" s="18"/>
      <c r="H16" s="37"/>
      <c r="I16" s="18" t="s">
        <v>37</v>
      </c>
      <c r="J16" s="18" t="s">
        <v>42</v>
      </c>
      <c r="K16" s="18"/>
      <c r="L16" s="38"/>
      <c r="M16" s="18"/>
      <c r="N16" s="18"/>
      <c r="O16" s="20"/>
      <c r="P16" s="20"/>
      <c r="Q16" s="18"/>
      <c r="R16" s="18"/>
      <c r="S16" s="20"/>
      <c r="T16" s="19"/>
      <c r="U16" s="41"/>
      <c r="V16" s="19"/>
      <c r="W16" s="27" t="str">
        <f>IFERROR(VLOOKUP(F16,[1]PARAMETROS!$E$4:$F$5,2,FALSE)+VLOOKUP(I16,[1]PARAMETROS!$E$8:$F$9,2,FALSE)+VLOOKUP(L16,[1]PARAMETROS!$E$12:$F$13,2,FALSE)+VLOOKUP(M16,[1]PARAMETROS!$E$14:$F$15,2,FALSE)+VLOOKUP(O16,[1]PARAMETROS!$E$18:$F$19,2,FALSE)+VLOOKUP(P16,[1]PARAMETROS!$E$20:$F$21,2,FALSE)+VLOOKUP(Q16,[1]PARAMETROS!$E$22:$F$23,2,FALSE)+VLOOKUP(R16,[1]PARAMETROS!$E$24:$F$25,2,FALSE)+VLOOKUP(U16,[1]PARAMETROS!$E$28:$F$29,2,FALSE),"Evaluar Controles")</f>
        <v>Evaluar Controles</v>
      </c>
      <c r="X16" s="27" t="str">
        <f>IFERROR(VLOOKUP(G16,[1]PARAMETROS!$E$6:$F$7,2,FALSE)+VLOOKUP(K16,[1]PARAMETROS!$E$10:$F$11,2,FALSE)+VLOOKUP(N16,[1]PARAMETROS!E$17:$F23,2,FALSE)+VLOOKUP(S16,[1]PARAMETROS!$E$26:$F$27,2,FALSE),"Evaluar Controles")</f>
        <v>Evaluar Controles</v>
      </c>
      <c r="Y16" s="27" t="str">
        <f t="shared" si="3"/>
        <v>Evaluar Controles</v>
      </c>
      <c r="Z16" s="27" t="str">
        <f t="shared" si="4"/>
        <v>Fuerte</v>
      </c>
      <c r="AA16" s="19"/>
    </row>
    <row r="17" spans="1:27" ht="163.5" customHeight="1" x14ac:dyDescent="0.25">
      <c r="A17" s="44"/>
      <c r="B17" s="43"/>
      <c r="C17" s="42"/>
      <c r="D17" s="20"/>
      <c r="E17" s="40"/>
      <c r="F17" s="18"/>
      <c r="G17" s="18"/>
      <c r="H17" s="37"/>
      <c r="I17" s="18" t="s">
        <v>37</v>
      </c>
      <c r="J17" s="18" t="s">
        <v>42</v>
      </c>
      <c r="K17" s="18"/>
      <c r="L17" s="38"/>
      <c r="M17" s="18"/>
      <c r="N17" s="18"/>
      <c r="O17" s="20"/>
      <c r="P17" s="20"/>
      <c r="Q17" s="18"/>
      <c r="R17" s="18"/>
      <c r="S17" s="20"/>
      <c r="T17" s="19"/>
      <c r="U17" s="41"/>
      <c r="V17" s="19"/>
      <c r="W17" s="27" t="str">
        <f>IFERROR(VLOOKUP(F17,[1]PARAMETROS!$E$4:$F$5,2,FALSE)+VLOOKUP(I17,[1]PARAMETROS!$E$8:$F$9,2,FALSE)+VLOOKUP(L17,[1]PARAMETROS!$E$12:$F$13,2,FALSE)+VLOOKUP(M17,[1]PARAMETROS!$E$14:$F$15,2,FALSE)+VLOOKUP(O17,[1]PARAMETROS!$E$18:$F$19,2,FALSE)+VLOOKUP(P17,[1]PARAMETROS!$E$20:$F$21,2,FALSE)+VLOOKUP(Q17,[1]PARAMETROS!$E$22:$F$23,2,FALSE)+VLOOKUP(R17,[1]PARAMETROS!$E$24:$F$25,2,FALSE)+VLOOKUP(U17,[1]PARAMETROS!$E$28:$F$29,2,FALSE),"Evaluar Controles")</f>
        <v>Evaluar Controles</v>
      </c>
      <c r="X17" s="27" t="str">
        <f>IFERROR(VLOOKUP(G17,[1]PARAMETROS!$E$6:$F$7,2,FALSE)+VLOOKUP(K17,[1]PARAMETROS!$E$10:$F$11,2,FALSE)+VLOOKUP(N17,[1]PARAMETROS!E$17:$F24,2,FALSE)+VLOOKUP(S17,[1]PARAMETROS!$E$26:$F$27,2,FALSE),"Evaluar Controles")</f>
        <v>Evaluar Controles</v>
      </c>
      <c r="Y17" s="27" t="str">
        <f t="shared" si="3"/>
        <v>Evaluar Controles</v>
      </c>
      <c r="Z17" s="27" t="str">
        <f t="shared" si="4"/>
        <v>Fuerte</v>
      </c>
      <c r="AA17" s="19"/>
    </row>
    <row r="18" spans="1:27" x14ac:dyDescent="0.25">
      <c r="AA18" s="21"/>
    </row>
    <row r="19" spans="1:27" x14ac:dyDescent="0.25">
      <c r="AA19" s="21"/>
    </row>
    <row r="20" spans="1:27" x14ac:dyDescent="0.25">
      <c r="AA20" s="21"/>
    </row>
    <row r="21" spans="1:27" x14ac:dyDescent="0.25">
      <c r="AA21" s="21"/>
    </row>
    <row r="22" spans="1:27" x14ac:dyDescent="0.25">
      <c r="AA22" s="21"/>
    </row>
  </sheetData>
  <mergeCells count="24">
    <mergeCell ref="Y1:AA1"/>
    <mergeCell ref="Y2:AA2"/>
    <mergeCell ref="Y3:AA3"/>
    <mergeCell ref="W4:AA5"/>
    <mergeCell ref="A1:E3"/>
    <mergeCell ref="A4:E4"/>
    <mergeCell ref="A5:A6"/>
    <mergeCell ref="B5:B6"/>
    <mergeCell ref="C5:C6"/>
    <mergeCell ref="D5:D6"/>
    <mergeCell ref="E5:E6"/>
    <mergeCell ref="Q5:T5"/>
    <mergeCell ref="U4:U5"/>
    <mergeCell ref="F5:H5"/>
    <mergeCell ref="I5:K5"/>
    <mergeCell ref="L5:N5"/>
    <mergeCell ref="F1:X3"/>
    <mergeCell ref="Q4:R4"/>
    <mergeCell ref="V4:V5"/>
    <mergeCell ref="O5:P5"/>
    <mergeCell ref="G4:H4"/>
    <mergeCell ref="I4:J4"/>
    <mergeCell ref="L4:M4"/>
    <mergeCell ref="O4:P4"/>
  </mergeCells>
  <conditionalFormatting sqref="Y7:Z17">
    <cfRule type="containsText" dxfId="4" priority="7" operator="containsText" text="FUERTE">
      <formula>NOT(ISERROR(SEARCH("FUERTE",Y7)))</formula>
    </cfRule>
    <cfRule type="containsText" dxfId="3" priority="8" operator="containsText" text="MODERADO">
      <formula>NOT(ISERROR(SEARCH("MODERADO",Y7)))</formula>
    </cfRule>
    <cfRule type="containsText" dxfId="2" priority="9" operator="containsText" text="DEBIL">
      <formula>NOT(ISERROR(SEARCH("DEBIL",Y7)))</formula>
    </cfRule>
  </conditionalFormatting>
  <dataValidations count="1">
    <dataValidation type="list" allowBlank="1" showInputMessage="1" showErrorMessage="1" sqref="V7:V15">
      <formula1>$G$1:$G$2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PARAMETROS!$E$12:$E$13</xm:f>
          </x14:formula1>
          <xm:sqref>L7:L15</xm:sqref>
        </x14:dataValidation>
        <x14:dataValidation type="list" allowBlank="1" showInputMessage="1" showErrorMessage="1">
          <x14:formula1>
            <xm:f>PARAMETROS!$E$18:$E$19</xm:f>
          </x14:formula1>
          <xm:sqref>O7:O15</xm:sqref>
        </x14:dataValidation>
        <x14:dataValidation type="list" allowBlank="1" showInputMessage="1" showErrorMessage="1">
          <x14:formula1>
            <xm:f>PARAMETROS!$E$20:$E$21</xm:f>
          </x14:formula1>
          <xm:sqref>P7:P15</xm:sqref>
        </x14:dataValidation>
        <x14:dataValidation type="list" allowBlank="1" showInputMessage="1" showErrorMessage="1">
          <x14:formula1>
            <xm:f>PARAMETROS!$E$26:$E$27</xm:f>
          </x14:formula1>
          <xm:sqref>S7:S15</xm:sqref>
        </x14:dataValidation>
        <x14:dataValidation type="list" allowBlank="1" showInputMessage="1" showErrorMessage="1">
          <x14:formula1>
            <xm:f>PARAMETROS!$E$4:$E$5</xm:f>
          </x14:formula1>
          <xm:sqref>F7:F17</xm:sqref>
        </x14:dataValidation>
        <x14:dataValidation type="list" allowBlank="1" showInputMessage="1" showErrorMessage="1">
          <x14:formula1>
            <xm:f>PARAMETROS!$E$6:$E$7</xm:f>
          </x14:formula1>
          <xm:sqref>G7:G17</xm:sqref>
        </x14:dataValidation>
        <x14:dataValidation type="list" allowBlank="1" showInputMessage="1" showErrorMessage="1">
          <x14:formula1>
            <xm:f>PARAMETROS!$E$14:$E$15</xm:f>
          </x14:formula1>
          <xm:sqref>M7:M17</xm:sqref>
        </x14:dataValidation>
        <x14:dataValidation type="list" allowBlank="1" showInputMessage="1" showErrorMessage="1">
          <x14:formula1>
            <xm:f>PARAMETROS!$E$16:$E$17</xm:f>
          </x14:formula1>
          <xm:sqref>N7:N17</xm:sqref>
        </x14:dataValidation>
        <x14:dataValidation type="list" allowBlank="1" showInputMessage="1" showErrorMessage="1">
          <x14:formula1>
            <xm:f>PARAMETROS!$E$10:$E$11</xm:f>
          </x14:formula1>
          <xm:sqref>K7:K17</xm:sqref>
        </x14:dataValidation>
        <x14:dataValidation type="list" allowBlank="1" showInputMessage="1" showErrorMessage="1">
          <x14:formula1>
            <xm:f>PARAMETROS!$E$22:$E$23</xm:f>
          </x14:formula1>
          <xm:sqref>Q7:Q17</xm:sqref>
        </x14:dataValidation>
        <x14:dataValidation type="list" allowBlank="1" showInputMessage="1" showErrorMessage="1">
          <x14:formula1>
            <xm:f>PARAMETROS!$E$24:$E$25</xm:f>
          </x14:formula1>
          <xm:sqref>R7:R17</xm:sqref>
        </x14:dataValidation>
        <x14:dataValidation type="list" allowBlank="1" showInputMessage="1" showErrorMessage="1">
          <x14:formula1>
            <xm:f>PARAMETROS!$E$28:$E$29</xm:f>
          </x14:formula1>
          <xm:sqref>U7:U17</xm:sqref>
        </x14:dataValidation>
        <x14:dataValidation type="list" allowBlank="1" showInputMessage="1" showErrorMessage="1">
          <x14:formula1>
            <xm:f>PARAMETROS!$E$8:$E$9</xm:f>
          </x14:formula1>
          <xm:sqref>I7:I17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workbookViewId="0">
      <selection activeCell="G47" sqref="G47"/>
    </sheetView>
  </sheetViews>
  <sheetFormatPr baseColWidth="10" defaultColWidth="11.42578125" defaultRowHeight="15" x14ac:dyDescent="0.25"/>
  <cols>
    <col min="2" max="2" width="18.140625" customWidth="1"/>
    <col min="3" max="3" width="18.85546875" customWidth="1"/>
    <col min="4" max="4" width="27.140625" customWidth="1"/>
    <col min="5" max="5" width="18.7109375" customWidth="1"/>
    <col min="6" max="6" width="18.140625" customWidth="1"/>
  </cols>
  <sheetData>
    <row r="2" spans="2:6" ht="15.75" thickBot="1" x14ac:dyDescent="0.3"/>
    <row r="3" spans="2:6" ht="24.75" thickBot="1" x14ac:dyDescent="0.3">
      <c r="B3" s="1" t="s">
        <v>45</v>
      </c>
      <c r="C3" s="2" t="s">
        <v>46</v>
      </c>
      <c r="D3" s="2" t="s">
        <v>47</v>
      </c>
      <c r="E3" s="2" t="s">
        <v>48</v>
      </c>
      <c r="F3" s="2" t="s">
        <v>49</v>
      </c>
    </row>
    <row r="4" spans="2:6" ht="33" customHeight="1" thickBot="1" x14ac:dyDescent="0.3">
      <c r="B4" s="91" t="s">
        <v>3</v>
      </c>
      <c r="C4" s="74" t="s">
        <v>50</v>
      </c>
      <c r="D4" s="76" t="s">
        <v>51</v>
      </c>
      <c r="E4" s="3" t="s">
        <v>37</v>
      </c>
      <c r="F4" s="4">
        <v>10</v>
      </c>
    </row>
    <row r="5" spans="2:6" ht="15.75" thickBot="1" x14ac:dyDescent="0.3">
      <c r="B5" s="92"/>
      <c r="C5" s="75"/>
      <c r="D5" s="77"/>
      <c r="E5" s="5" t="s">
        <v>52</v>
      </c>
      <c r="F5" s="6">
        <v>0</v>
      </c>
    </row>
    <row r="6" spans="2:6" ht="21" customHeight="1" thickBot="1" x14ac:dyDescent="0.3">
      <c r="B6" s="78" t="s">
        <v>4</v>
      </c>
      <c r="C6" s="75"/>
      <c r="D6" s="76" t="s">
        <v>53</v>
      </c>
      <c r="E6" s="5" t="s">
        <v>37</v>
      </c>
      <c r="F6" s="6">
        <v>25</v>
      </c>
    </row>
    <row r="7" spans="2:6" ht="15.75" thickBot="1" x14ac:dyDescent="0.3">
      <c r="B7" s="80"/>
      <c r="C7" s="82"/>
      <c r="D7" s="77"/>
      <c r="E7" s="5" t="s">
        <v>52</v>
      </c>
      <c r="F7" s="6">
        <v>0</v>
      </c>
    </row>
    <row r="8" spans="2:6" ht="57" customHeight="1" thickBot="1" x14ac:dyDescent="0.3">
      <c r="B8" s="78" t="s">
        <v>3</v>
      </c>
      <c r="C8" s="81" t="s">
        <v>54</v>
      </c>
      <c r="D8" s="76" t="s">
        <v>18</v>
      </c>
      <c r="E8" s="5" t="s">
        <v>37</v>
      </c>
      <c r="F8" s="6">
        <v>10</v>
      </c>
    </row>
    <row r="9" spans="2:6" ht="15.75" thickBot="1" x14ac:dyDescent="0.3">
      <c r="B9" s="79"/>
      <c r="C9" s="75"/>
      <c r="D9" s="77"/>
      <c r="E9" s="5" t="s">
        <v>52</v>
      </c>
      <c r="F9" s="6">
        <v>0</v>
      </c>
    </row>
    <row r="10" spans="2:6" ht="33" customHeight="1" thickBot="1" x14ac:dyDescent="0.3">
      <c r="B10" s="89" t="s">
        <v>4</v>
      </c>
      <c r="C10" s="75"/>
      <c r="D10" s="76" t="s">
        <v>55</v>
      </c>
      <c r="E10" s="5" t="s">
        <v>37</v>
      </c>
      <c r="F10" s="6">
        <v>25</v>
      </c>
    </row>
    <row r="11" spans="2:6" ht="15.75" thickBot="1" x14ac:dyDescent="0.3">
      <c r="B11" s="90"/>
      <c r="C11" s="82"/>
      <c r="D11" s="77"/>
      <c r="E11" s="5" t="s">
        <v>52</v>
      </c>
      <c r="F11" s="6">
        <v>0</v>
      </c>
    </row>
    <row r="12" spans="2:6" ht="45" customHeight="1" thickBot="1" x14ac:dyDescent="0.3">
      <c r="B12" s="78" t="s">
        <v>3</v>
      </c>
      <c r="C12" s="81" t="s">
        <v>56</v>
      </c>
      <c r="D12" s="76" t="s">
        <v>57</v>
      </c>
      <c r="E12" s="5" t="s">
        <v>37</v>
      </c>
      <c r="F12" s="6">
        <v>10</v>
      </c>
    </row>
    <row r="13" spans="2:6" ht="15.75" thickBot="1" x14ac:dyDescent="0.3">
      <c r="B13" s="79"/>
      <c r="C13" s="75"/>
      <c r="D13" s="77"/>
      <c r="E13" s="5" t="s">
        <v>52</v>
      </c>
      <c r="F13" s="6">
        <v>0</v>
      </c>
    </row>
    <row r="14" spans="2:6" ht="21" customHeight="1" thickBot="1" x14ac:dyDescent="0.3">
      <c r="B14" s="79"/>
      <c r="C14" s="75"/>
      <c r="D14" s="83" t="s">
        <v>58</v>
      </c>
      <c r="E14" s="28" t="s">
        <v>38</v>
      </c>
      <c r="F14" s="29">
        <v>10</v>
      </c>
    </row>
    <row r="15" spans="2:6" ht="15.75" thickBot="1" x14ac:dyDescent="0.3">
      <c r="B15" s="80"/>
      <c r="C15" s="75"/>
      <c r="D15" s="84"/>
      <c r="E15" s="28" t="s">
        <v>59</v>
      </c>
      <c r="F15" s="29">
        <v>5</v>
      </c>
    </row>
    <row r="16" spans="2:6" ht="33" customHeight="1" thickBot="1" x14ac:dyDescent="0.3">
      <c r="B16" s="89" t="s">
        <v>4</v>
      </c>
      <c r="C16" s="75"/>
      <c r="D16" s="76" t="s">
        <v>60</v>
      </c>
      <c r="E16" s="5" t="s">
        <v>37</v>
      </c>
      <c r="F16" s="6">
        <v>25</v>
      </c>
    </row>
    <row r="17" spans="2:6" ht="15.75" thickBot="1" x14ac:dyDescent="0.3">
      <c r="B17" s="90"/>
      <c r="C17" s="82"/>
      <c r="D17" s="77"/>
      <c r="E17" s="5" t="s">
        <v>52</v>
      </c>
      <c r="F17" s="6">
        <v>0</v>
      </c>
    </row>
    <row r="18" spans="2:6" ht="15.75" thickBot="1" x14ac:dyDescent="0.3">
      <c r="B18" s="78" t="s">
        <v>3</v>
      </c>
      <c r="C18" s="81" t="s">
        <v>13</v>
      </c>
      <c r="D18" s="83" t="s">
        <v>61</v>
      </c>
      <c r="E18" s="28" t="s">
        <v>62</v>
      </c>
      <c r="F18" s="29">
        <v>15</v>
      </c>
    </row>
    <row r="19" spans="2:6" ht="15.75" thickBot="1" x14ac:dyDescent="0.3">
      <c r="B19" s="79"/>
      <c r="C19" s="75"/>
      <c r="D19" s="84"/>
      <c r="E19" s="28" t="s">
        <v>39</v>
      </c>
      <c r="F19" s="29">
        <v>10</v>
      </c>
    </row>
    <row r="20" spans="2:6" ht="15.75" thickBot="1" x14ac:dyDescent="0.3">
      <c r="B20" s="79"/>
      <c r="C20" s="75"/>
      <c r="D20" s="85" t="s">
        <v>63</v>
      </c>
      <c r="E20" s="30" t="s">
        <v>40</v>
      </c>
      <c r="F20" s="31">
        <v>15</v>
      </c>
    </row>
    <row r="21" spans="2:6" ht="15.75" thickBot="1" x14ac:dyDescent="0.3">
      <c r="B21" s="80"/>
      <c r="C21" s="82"/>
      <c r="D21" s="86"/>
      <c r="E21" s="30" t="s">
        <v>44</v>
      </c>
      <c r="F21" s="31">
        <v>10</v>
      </c>
    </row>
    <row r="22" spans="2:6" ht="45" customHeight="1" thickBot="1" x14ac:dyDescent="0.3">
      <c r="B22" s="78" t="s">
        <v>3</v>
      </c>
      <c r="C22" s="81" t="s">
        <v>64</v>
      </c>
      <c r="D22" s="76" t="s">
        <v>26</v>
      </c>
      <c r="E22" s="5" t="s">
        <v>37</v>
      </c>
      <c r="F22" s="6">
        <v>10</v>
      </c>
    </row>
    <row r="23" spans="2:6" ht="15.75" thickBot="1" x14ac:dyDescent="0.3">
      <c r="B23" s="79"/>
      <c r="C23" s="75"/>
      <c r="D23" s="77"/>
      <c r="E23" s="5" t="s">
        <v>52</v>
      </c>
      <c r="F23" s="6">
        <v>0</v>
      </c>
    </row>
    <row r="24" spans="2:6" ht="21" customHeight="1" thickBot="1" x14ac:dyDescent="0.3">
      <c r="B24" s="79"/>
      <c r="C24" s="75"/>
      <c r="D24" s="76" t="s">
        <v>65</v>
      </c>
      <c r="E24" s="5" t="s">
        <v>37</v>
      </c>
      <c r="F24" s="6">
        <v>10</v>
      </c>
    </row>
    <row r="25" spans="2:6" ht="68.25" customHeight="1" thickBot="1" x14ac:dyDescent="0.3">
      <c r="B25" s="80"/>
      <c r="C25" s="75"/>
      <c r="D25" s="77"/>
      <c r="E25" s="5" t="s">
        <v>52</v>
      </c>
      <c r="F25" s="6">
        <v>0</v>
      </c>
    </row>
    <row r="26" spans="2:6" ht="57" customHeight="1" thickBot="1" x14ac:dyDescent="0.3">
      <c r="B26" s="78" t="s">
        <v>4</v>
      </c>
      <c r="C26" s="75"/>
      <c r="D26" s="87" t="s">
        <v>28</v>
      </c>
      <c r="E26" s="5" t="s">
        <v>37</v>
      </c>
      <c r="F26" s="6">
        <v>25</v>
      </c>
    </row>
    <row r="27" spans="2:6" ht="15.75" thickBot="1" x14ac:dyDescent="0.3">
      <c r="B27" s="80"/>
      <c r="C27" s="75"/>
      <c r="D27" s="88"/>
      <c r="E27" s="5" t="s">
        <v>52</v>
      </c>
      <c r="F27" s="6">
        <v>0</v>
      </c>
    </row>
    <row r="28" spans="2:6" ht="69" customHeight="1" thickBot="1" x14ac:dyDescent="0.3">
      <c r="B28" s="72" t="s">
        <v>3</v>
      </c>
      <c r="C28" s="74" t="s">
        <v>66</v>
      </c>
      <c r="D28" s="76" t="s">
        <v>30</v>
      </c>
      <c r="E28" s="5" t="s">
        <v>37</v>
      </c>
      <c r="F28" s="6">
        <v>10</v>
      </c>
    </row>
    <row r="29" spans="2:6" ht="15.75" thickBot="1" x14ac:dyDescent="0.3">
      <c r="B29" s="73"/>
      <c r="C29" s="75"/>
      <c r="D29" s="77"/>
      <c r="E29" s="5" t="s">
        <v>52</v>
      </c>
      <c r="F29" s="6">
        <v>0</v>
      </c>
    </row>
    <row r="30" spans="2:6" ht="15.75" thickBot="1" x14ac:dyDescent="0.3">
      <c r="B30" s="64" t="s">
        <v>67</v>
      </c>
      <c r="C30" s="65"/>
      <c r="D30" s="65"/>
      <c r="E30" s="66"/>
      <c r="F30" s="7">
        <v>100</v>
      </c>
    </row>
    <row r="31" spans="2:6" ht="15.75" thickBot="1" x14ac:dyDescent="0.3">
      <c r="B31" s="8"/>
    </row>
    <row r="32" spans="2:6" ht="27" customHeight="1" thickBot="1" x14ac:dyDescent="0.3">
      <c r="D32" s="67" t="s">
        <v>68</v>
      </c>
      <c r="E32" s="68"/>
    </row>
    <row r="33" spans="2:5" ht="15.75" thickBot="1" x14ac:dyDescent="0.3">
      <c r="D33" s="9" t="s">
        <v>69</v>
      </c>
      <c r="E33" s="10" t="s">
        <v>70</v>
      </c>
    </row>
    <row r="34" spans="2:5" ht="15.75" thickBot="1" x14ac:dyDescent="0.3">
      <c r="D34" s="9" t="s">
        <v>71</v>
      </c>
      <c r="E34" s="10" t="s">
        <v>72</v>
      </c>
    </row>
    <row r="35" spans="2:5" ht="15.75" thickBot="1" x14ac:dyDescent="0.3">
      <c r="D35" s="9" t="s">
        <v>73</v>
      </c>
      <c r="E35" s="10" t="s">
        <v>74</v>
      </c>
    </row>
    <row r="36" spans="2:5" ht="15.75" thickBot="1" x14ac:dyDescent="0.3">
      <c r="D36" s="9" t="s">
        <v>75</v>
      </c>
      <c r="E36" s="10" t="s">
        <v>76</v>
      </c>
    </row>
    <row r="37" spans="2:5" x14ac:dyDescent="0.25">
      <c r="B37" s="8"/>
    </row>
    <row r="38" spans="2:5" ht="45" customHeight="1" x14ac:dyDescent="0.25">
      <c r="B38" s="71" t="s">
        <v>77</v>
      </c>
      <c r="C38" s="71"/>
      <c r="D38" s="71"/>
      <c r="E38" s="71"/>
    </row>
    <row r="39" spans="2:5" ht="15.75" thickBot="1" x14ac:dyDescent="0.3">
      <c r="B39" s="8"/>
    </row>
    <row r="40" spans="2:5" ht="45.75" thickBot="1" x14ac:dyDescent="0.3">
      <c r="D40" s="11" t="s">
        <v>78</v>
      </c>
      <c r="E40" s="12" t="s">
        <v>79</v>
      </c>
    </row>
    <row r="41" spans="2:5" ht="15.75" thickBot="1" x14ac:dyDescent="0.3">
      <c r="D41" s="13" t="s">
        <v>80</v>
      </c>
      <c r="E41" s="14" t="s">
        <v>81</v>
      </c>
    </row>
    <row r="42" spans="2:5" ht="15.75" thickBot="1" x14ac:dyDescent="0.3">
      <c r="D42" s="15" t="s">
        <v>82</v>
      </c>
      <c r="E42" s="69" t="s">
        <v>36</v>
      </c>
    </row>
    <row r="43" spans="2:5" ht="15.75" thickBot="1" x14ac:dyDescent="0.3">
      <c r="D43" s="16" t="s">
        <v>83</v>
      </c>
      <c r="E43" s="70"/>
    </row>
    <row r="44" spans="2:5" x14ac:dyDescent="0.25">
      <c r="B44" s="17"/>
    </row>
  </sheetData>
  <mergeCells count="33">
    <mergeCell ref="B8:B9"/>
    <mergeCell ref="C8:C11"/>
    <mergeCell ref="D8:D9"/>
    <mergeCell ref="B10:B11"/>
    <mergeCell ref="D10:D11"/>
    <mergeCell ref="B4:B5"/>
    <mergeCell ref="C4:C7"/>
    <mergeCell ref="D4:D5"/>
    <mergeCell ref="B6:B7"/>
    <mergeCell ref="D6:D7"/>
    <mergeCell ref="B12:B15"/>
    <mergeCell ref="C12:C17"/>
    <mergeCell ref="D12:D13"/>
    <mergeCell ref="D14:D15"/>
    <mergeCell ref="B16:B17"/>
    <mergeCell ref="D16:D17"/>
    <mergeCell ref="B18:B21"/>
    <mergeCell ref="C18:C21"/>
    <mergeCell ref="D18:D19"/>
    <mergeCell ref="D20:D21"/>
    <mergeCell ref="B22:B25"/>
    <mergeCell ref="C22:C27"/>
    <mergeCell ref="D22:D23"/>
    <mergeCell ref="D24:D25"/>
    <mergeCell ref="B26:B27"/>
    <mergeCell ref="D26:D27"/>
    <mergeCell ref="B30:E30"/>
    <mergeCell ref="D32:E32"/>
    <mergeCell ref="E42:E43"/>
    <mergeCell ref="B38:E38"/>
    <mergeCell ref="B28:B29"/>
    <mergeCell ref="C28:C29"/>
    <mergeCell ref="D28:D29"/>
  </mergeCells>
  <conditionalFormatting sqref="B4:B29">
    <cfRule type="cellIs" dxfId="1" priority="1" operator="equal">
      <formula>"Evaluación del Diseño"</formula>
    </cfRule>
    <cfRule type="cellIs" dxfId="0" priority="2" operator="equal">
      <formula>"Prueba de Recorrido"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3D687AEE404CD4C8B1A3A96175E5AA2" ma:contentTypeVersion="12" ma:contentTypeDescription="Crear nuevo documento." ma:contentTypeScope="" ma:versionID="ef723b65ca2708ea75cfa4e577df3135">
  <xsd:schema xmlns:xsd="http://www.w3.org/2001/XMLSchema" xmlns:xs="http://www.w3.org/2001/XMLSchema" xmlns:p="http://schemas.microsoft.com/office/2006/metadata/properties" xmlns:ns2="524ffc47-b2b4-4221-a6ff-924a3d7c719c" xmlns:ns3="2b3a8085-8162-4ba1-b5d8-6e99c5210b78" targetNamespace="http://schemas.microsoft.com/office/2006/metadata/properties" ma:root="true" ma:fieldsID="b45c817f6cb0067e2b5ef744b5a01217" ns2:_="" ns3:_="">
    <xsd:import namespace="524ffc47-b2b4-4221-a6ff-924a3d7c719c"/>
    <xsd:import namespace="2b3a8085-8162-4ba1-b5d8-6e99c5210b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4ffc47-b2b4-4221-a6ff-924a3d7c71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33d804f7-ca46-4700-9da3-18b907134a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a8085-8162-4ba1-b5d8-6e99c5210b7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3846242-907e-4684-b925-19c0656bd1d3}" ma:internalName="TaxCatchAll" ma:showField="CatchAllData" ma:web="2b3a8085-8162-4ba1-b5d8-6e99c5210b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b3a8085-8162-4ba1-b5d8-6e99c5210b78" xsi:nil="true"/>
    <lcf76f155ced4ddcb4097134ff3c332f xmlns="524ffc47-b2b4-4221-a6ff-924a3d7c719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9E97EF7-EAC6-4BEB-965F-0F87CC321F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F79F2F-13E2-4226-BB5D-87662E69E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4ffc47-b2b4-4221-a6ff-924a3d7c719c"/>
    <ds:schemaRef ds:uri="2b3a8085-8162-4ba1-b5d8-6e99c5210b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46CEB3-7B58-4E2A-B77B-F8F30661B78C}">
  <ds:schemaRefs>
    <ds:schemaRef ds:uri="http://schemas.microsoft.com/office/2006/metadata/properties"/>
    <ds:schemaRef ds:uri="http://schemas.microsoft.com/office/infopath/2007/PartnerControls"/>
    <ds:schemaRef ds:uri="2b3a8085-8162-4ba1-b5d8-6e99c5210b78"/>
    <ds:schemaRef ds:uri="524ffc47-b2b4-4221-a6ff-924a3d7c719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Analisis de Riesgos </vt:lpstr>
      <vt:lpstr>PARAMETROS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Norma Lucia Avila Quintero</dc:creator>
  <cp:keywords/>
  <dc:description/>
  <cp:lastModifiedBy>LAURA JOHANNA FORERO TORRES</cp:lastModifiedBy>
  <cp:revision/>
  <dcterms:created xsi:type="dcterms:W3CDTF">2021-11-15T15:34:58Z</dcterms:created>
  <dcterms:modified xsi:type="dcterms:W3CDTF">2023-06-06T20:26:10Z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0x01010053D687AEE404CD4C8B1A3A96175E5AA2</vt:lpwstr>
  </property>
  <property fmtid="{D5CDD505-2E9C-101B-9397-08002B2CF9AE}" pid="3" name="MediaServiceImageTags">
    <vt:lpwstr/>
  </property>
</Properties>
</file>