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RY CARRILLO\Desktop\Oficina Asesora 2023\2024\Modulo documentos\Publicacion dctos 2024-02-07\DE01\DE01-F17_V6\"/>
    </mc:Choice>
  </mc:AlternateContent>
  <xr:revisionPtr revIDLastSave="0" documentId="8_{B7AC37A8-9779-4A23-9D39-32ECBFE076C6}" xr6:coauthVersionLast="47" xr6:coauthVersionMax="47" xr10:uidLastSave="{00000000-0000-0000-0000-000000000000}"/>
  <bookViews>
    <workbookView xWindow="-25320" yWindow="-1005" windowWidth="25440" windowHeight="15390" tabRatio="867" activeTab="2" xr2:uid="{00000000-000D-0000-FFFF-FFFF00000000}"/>
  </bookViews>
  <sheets>
    <sheet name="INDICE " sheetId="22" r:id="rId1"/>
    <sheet name="Necesidades de financiación" sheetId="14" r:id="rId2"/>
    <sheet name="Cadena de valor" sheetId="8" r:id="rId3"/>
    <sheet name="Focalización" sheetId="23" r:id="rId4"/>
    <sheet name="Regionalización" sheetId="18" r:id="rId5"/>
    <sheet name="Seguimiento indicadores" sheetId="20" r:id="rId6"/>
    <sheet name="Seguimiento actividades" sheetId="21" r:id="rId7"/>
    <sheet name="Listas" sheetId="15" state="hidden" r:id="rId8"/>
    <sheet name="Hoja2" sheetId="17"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'Cadena de valor'!$B$9:$AH$40</definedName>
    <definedName name="_xlnm._FilterDatabase" localSheetId="3" hidden="1">Focalización!$A$9:$AA$20</definedName>
    <definedName name="_xlnm._FilterDatabase" localSheetId="7" hidden="1">Listas!$M$2:$M$1106</definedName>
    <definedName name="_xlnm._FilterDatabase" localSheetId="1" hidden="1">'Necesidades de financiación'!$F$13:$P$13</definedName>
    <definedName name="_xlnm._FilterDatabase" localSheetId="4" hidden="1">Regionalización!$A$9:$AJ$47</definedName>
    <definedName name="_xlnm._FilterDatabase" localSheetId="6" hidden="1">'Seguimiento actividades'!$A$10:$N$37</definedName>
    <definedName name="_xlnm._FilterDatabase" localSheetId="5" hidden="1">'Seguimiento indicadores'!$A$10:$X$38</definedName>
    <definedName name="AC" localSheetId="2">#REF!</definedName>
    <definedName name="AC" localSheetId="3">#REF!</definedName>
    <definedName name="AC" localSheetId="1">#REF!</definedName>
    <definedName name="AC" localSheetId="6">#REF!</definedName>
    <definedName name="AC" localSheetId="5">#REF!</definedName>
    <definedName name="AC">#REF!</definedName>
    <definedName name="ACI" localSheetId="2">#REF!</definedName>
    <definedName name="ACI" localSheetId="1">#REF!</definedName>
    <definedName name="ACI" localSheetId="6">#REF!</definedName>
    <definedName name="ACI" localSheetId="5">#REF!</definedName>
    <definedName name="ACI">#REF!</definedName>
    <definedName name="ACTIVIDADBP" localSheetId="2">#REF!</definedName>
    <definedName name="ACTIVIDADBP" localSheetId="1">#REF!</definedName>
    <definedName name="ACTIVIDADBP" localSheetId="6">#REF!</definedName>
    <definedName name="ACTIVIDADBP" localSheetId="5">#REF!</definedName>
    <definedName name="ACTIVIDADBP">#REF!</definedName>
    <definedName name="ACTIVIDADBP2" localSheetId="2">#REF!</definedName>
    <definedName name="ACTIVIDADBP2" localSheetId="1">#REF!</definedName>
    <definedName name="ACTIVIDADBP2" localSheetId="6">#REF!</definedName>
    <definedName name="ACTIVIDADBP2" localSheetId="5">#REF!</definedName>
    <definedName name="ACTIVIDADBP2">#REF!</definedName>
    <definedName name="AMAZONAS">Listas!$D$4:$D$5</definedName>
    <definedName name="ANTIOQUIA">Listas!$D$6:$D$130</definedName>
    <definedName name="APLICACION_SISTEMA_INTEGRAL_NACIONAL_DE_ARCHIVOS_ELECTRONICOS_NACIONAL_SINAE" localSheetId="2">#REF!</definedName>
    <definedName name="APLICACION_SISTEMA_INTEGRAL_NACIONAL_DE_ARCHIVOS_ELECTRONICOS_NACIONAL_SINAE" localSheetId="6">#REF!</definedName>
    <definedName name="APLICACION_SISTEMA_INTEGRAL_NACIONAL_DE_ARCHIVOS_ELECTRONICOS_NACIONAL_SINAE" localSheetId="5">#REF!</definedName>
    <definedName name="APLICACION_SISTEMA_INTEGRAL_NACIONAL_DE_ARCHIVOS_ELECTRONICOS_NACIONAL_SINAE">#REF!</definedName>
    <definedName name="ARAUCA">Listas!$D$131:$D$137</definedName>
    <definedName name="_xlnm.Print_Area" localSheetId="2">'Cadena de valor'!$A$1:$AO$23</definedName>
    <definedName name="_xlnm.Print_Area" localSheetId="6">'Seguimiento actividades'!$A$1:$N$36</definedName>
    <definedName name="_xlnm.Print_Area" localSheetId="5">'Seguimiento indicadores'!$A$1:$X$36</definedName>
    <definedName name="asigbas" localSheetId="1">[1]planta2002!$I:$I</definedName>
    <definedName name="asigbas">[2]planta2002!$I$1:$I$65536</definedName>
    <definedName name="asigmen" localSheetId="1">'[1]UNIDAD ICT'!$G:$G</definedName>
    <definedName name="asigmen">'[3]UNIDAD ICT'!$G$1:$G$65536</definedName>
    <definedName name="ATLÁNTICO">Listas!$D$138:$D$160</definedName>
    <definedName name="auxalm" localSheetId="1">[1]planta2002!$L:$L</definedName>
    <definedName name="auxalm">[2]planta2002!$L$1:$L$65536</definedName>
    <definedName name="BOLÍVAR">Listas!$D$163:$D$207</definedName>
    <definedName name="bonser" localSheetId="1">[1]planta2002!$M:$M</definedName>
    <definedName name="bonser">[2]planta2002!$M$1:$M$65536</definedName>
    <definedName name="BOYACÁ">Listas!$D$208:$D$330</definedName>
    <definedName name="CALDAS">Listas!$D$331:$D$357</definedName>
    <definedName name="CAQUETÁ">Listas!$D$358:$D$373</definedName>
    <definedName name="CASANARE">Listas!$D$374:$D$392</definedName>
    <definedName name="CAUCA">Listas!$D$393:$D$434</definedName>
    <definedName name="CESAR">Listas!$D$435:$D$459</definedName>
    <definedName name="CHOCÓ">Listas!$D$460:$D$489</definedName>
    <definedName name="Clasificación" localSheetId="3">#REF!</definedName>
    <definedName name="Clasificación" localSheetId="1">#REF!</definedName>
    <definedName name="Clasificación">#REF!</definedName>
    <definedName name="componente" localSheetId="2">#REF!</definedName>
    <definedName name="componente" localSheetId="3">#REF!</definedName>
    <definedName name="componente" localSheetId="1">#REF!</definedName>
    <definedName name="componente" localSheetId="6">#REF!</definedName>
    <definedName name="componente" localSheetId="5">#REF!</definedName>
    <definedName name="componente">#REF!</definedName>
    <definedName name="CÓRDOBA">Listas!$D$490:$D$519</definedName>
    <definedName name="cubs" localSheetId="2">#REF!</definedName>
    <definedName name="cubs" localSheetId="1">#REF!</definedName>
    <definedName name="cubs" localSheetId="6">#REF!</definedName>
    <definedName name="cubs" localSheetId="5">#REF!</definedName>
    <definedName name="cubs">#REF!</definedName>
    <definedName name="CUNDINAMARCA">Listas!$D$520:$D$636</definedName>
    <definedName name="DEPARTAMENTOS" localSheetId="3">Listas!$A$3:$A$36</definedName>
    <definedName name="DEPARTAMENTOS">Listas!$A$3:$A$36</definedName>
    <definedName name="DEPENDENCIAS">[4]Hoja3!$I$77:$I$82</definedName>
    <definedName name="detallebpin" localSheetId="2">#REF!</definedName>
    <definedName name="detallebpin" localSheetId="3">#REF!</definedName>
    <definedName name="detallebpin" localSheetId="1">#REF!</definedName>
    <definedName name="detallebpin" localSheetId="6">#REF!</definedName>
    <definedName name="detallebpin" localSheetId="5">#REF!</definedName>
    <definedName name="detallebpin">#REF!</definedName>
    <definedName name="DIGITALIZACION" localSheetId="1">[1]Hoja2!$V$5:$V$10</definedName>
    <definedName name="DIGITALIZACION">[5]Hoja2!$V$5:$V$10</definedName>
    <definedName name="DIRECCION_GENERAL" localSheetId="2">#REF!</definedName>
    <definedName name="DIRECCION_GENERAL" localSheetId="6">#REF!</definedName>
    <definedName name="DIRECCION_GENERAL" localSheetId="5">#REF!</definedName>
    <definedName name="DIRECCION_GENERAL">#REF!</definedName>
    <definedName name="EDO_VIG_FUT" localSheetId="1">[6]LISTAS!$C$36:$C$39</definedName>
    <definedName name="EDO_VIG_FUT">[7]LISTAS!$C$36:$C$39</definedName>
    <definedName name="Familia" localSheetId="2">#REF!</definedName>
    <definedName name="Familia" localSheetId="6">#REF!</definedName>
    <definedName name="Familia" localSheetId="5">#REF!</definedName>
    <definedName name="Familia">#REF!</definedName>
    <definedName name="FINANCIADO" localSheetId="2">#REF!</definedName>
    <definedName name="FINANCIADO" localSheetId="3">#REF!</definedName>
    <definedName name="FINANCIADO" localSheetId="1">#REF!</definedName>
    <definedName name="FINANCIADO" localSheetId="6">#REF!</definedName>
    <definedName name="FINANCIADO" localSheetId="5">#REF!</definedName>
    <definedName name="FINANCIADO">#REF!</definedName>
    <definedName name="FUENTE" localSheetId="1">[6]LISTAS!$C$22:$C$25</definedName>
    <definedName name="FUENTE">[7]LISTAS!$C$22:$C$25</definedName>
    <definedName name="gasrep" localSheetId="1">[1]planta2002!$J:$J</definedName>
    <definedName name="gasrep">[2]planta2002!$J$1:$J$65536</definedName>
    <definedName name="GUAINÍA">Listas!$D$637</definedName>
    <definedName name="GUAVIARE">Listas!$D$638:$D$641</definedName>
    <definedName name="horext" localSheetId="1">[1]planta2002!$AG:$AG</definedName>
    <definedName name="horext">[2]planta2002!$AG$1:$AG$65536</definedName>
    <definedName name="HUILA">Listas!$D$642:$D$678</definedName>
    <definedName name="LA_GUAJIRA">Listas!$D$679:$D$693</definedName>
    <definedName name="MAGDALENA">Listas!$D$694:$D$723</definedName>
    <definedName name="MANTENIMIENTO_Y_ADECUACION_DE_LAS_INSTALACIONES_DEL_ARCHIVO_GENERAL_DE_LA_NACION" localSheetId="2">#REF!</definedName>
    <definedName name="MANTENIMIENTO_Y_ADECUACION_DE_LAS_INSTALACIONES_DEL_ARCHIVO_GENERAL_DE_LA_NACION" localSheetId="6">#REF!</definedName>
    <definedName name="MANTENIMIENTO_Y_ADECUACION_DE_LAS_INSTALACIONES_DEL_ARCHIVO_GENERAL_DE_LA_NACION" localSheetId="5">#REF!</definedName>
    <definedName name="MANTENIMIENTO_Y_ADECUACION_DE_LAS_INSTALACIONES_DEL_ARCHIVO_GENERAL_DE_LA_NACION">#REF!</definedName>
    <definedName name="MEJORAMIENTO_DOTACION_Y_ADECUACION_DEL_INMUEBLE_PARA_LA_CREACION_Y_PUESTA_EN_FUNCIONAMIENTO_DEL_ARCHIVO_INTERMEDIO_DE_LAS_ENTIDADES_FINANCIERAS_PUBLICAS_LIQUIDADAS" localSheetId="2">#REF!</definedName>
    <definedName name="MEJORAMIENTO_DOTACION_Y_ADECUACION_DEL_INMUEBLE_PARA_LA_CREACION_Y_PUESTA_EN_FUNCIONAMIENTO_DEL_ARCHIVO_INTERMEDIO_DE_LAS_ENTIDADES_FINANCIERAS_PUBLICAS_LIQUIDADAS" localSheetId="6">#REF!</definedName>
    <definedName name="MEJORAMIENTO_DOTACION_Y_ADECUACION_DEL_INMUEBLE_PARA_LA_CREACION_Y_PUESTA_EN_FUNCIONAMIENTO_DEL_ARCHIVO_INTERMEDIO_DE_LAS_ENTIDADES_FINANCIERAS_PUBLICAS_LIQUIDADAS" localSheetId="5">#REF!</definedName>
    <definedName name="MEJORAMIENTO_DOTACION_Y_ADECUACION_DEL_INMUEBLE_PARA_LA_CREACION_Y_PUESTA_EN_FUNCIONAMIENTO_DEL_ARCHIVO_INTERMEDIO_DE_LAS_ENTIDADES_FINANCIERAS_PUBLICAS_LIQUIDADAS">#REF!</definedName>
    <definedName name="MESES" localSheetId="1">[6]LISTAS!$D$4:$D$15</definedName>
    <definedName name="MESES">[7]LISTAS!$D$4:$D$15</definedName>
    <definedName name="META">Listas!$D$724:$D$752</definedName>
    <definedName name="Mod" localSheetId="3">#REF!</definedName>
    <definedName name="Mod" localSheetId="1">#REF!</definedName>
    <definedName name="Mod">#REF!</definedName>
    <definedName name="MODALIDAD_CONTRATACIÓN" localSheetId="1">[6]LISTAS!$C$4:$C$17</definedName>
    <definedName name="MODALIDAD_CONTRATACIÓN">[7]LISTAS!$C$4:$C$17</definedName>
    <definedName name="NACIONAL">Listas!$D$3</definedName>
    <definedName name="NARIÑO">Listas!$D$753:$D$816</definedName>
    <definedName name="necesidades" localSheetId="3">#REF!</definedName>
    <definedName name="necesidades">#REF!</definedName>
    <definedName name="NOMBRE_DEL_PROYECTO" localSheetId="1">#REF!+#REF!</definedName>
    <definedName name="NOMBRE_DEL_PROYECTO">#REF!</definedName>
    <definedName name="NORTE_DE_SANTANDER">Listas!$D$817:$D$856</definedName>
    <definedName name="PA">[8]Hoja2!$C$2:$C$35</definedName>
    <definedName name="PAA">[8]Hoja2!$A$2:$A$18</definedName>
    <definedName name="Perez" localSheetId="2">#REF!</definedName>
    <definedName name="Perez" localSheetId="6">#REF!</definedName>
    <definedName name="Perez" localSheetId="5">#REF!</definedName>
    <definedName name="Perez">#REF!</definedName>
    <definedName name="PI">[8]Hoja2!$B$2:$B$12</definedName>
    <definedName name="PLAN_DE_COMPRAS" localSheetId="2">#REF!</definedName>
    <definedName name="PLAN_DE_COMPRAS" localSheetId="3">#REF!</definedName>
    <definedName name="PLAN_DE_COMPRAS" localSheetId="1">#REF!</definedName>
    <definedName name="PLAN_DE_COMPRAS" localSheetId="6">#REF!</definedName>
    <definedName name="PLAN_DE_COMPRAS" localSheetId="5">#REF!</definedName>
    <definedName name="PLAN_DE_COMPRAS">#REF!</definedName>
    <definedName name="PRESERVACION_DEL_PATRIMONIO_DOCUMENTAL_COLOMBIANO" localSheetId="2">#REF!</definedName>
    <definedName name="PRESERVACION_DEL_PATRIMONIO_DOCUMENTAL_COLOMBIANO" localSheetId="6">#REF!</definedName>
    <definedName name="PRESERVACION_DEL_PATRIMONIO_DOCUMENTAL_COLOMBIANO" localSheetId="5">#REF!</definedName>
    <definedName name="PRESERVACION_DEL_PATRIMONIO_DOCUMENTAL_COLOMBIANO">#REF!</definedName>
    <definedName name="primfas" localSheetId="1">[1]planta2002!$AA:$AA</definedName>
    <definedName name="primfas">[2]planta2002!$AA$1:$AA$65536</definedName>
    <definedName name="primser" localSheetId="1">[1]planta2002!$N:$N</definedName>
    <definedName name="primser">[2]planta2002!$N$1:$N$65536</definedName>
    <definedName name="primtec" localSheetId="1">[1]planta2002!$T:$T</definedName>
    <definedName name="primtec">[2]planta2002!$T$1:$T$65536</definedName>
    <definedName name="primvac" localSheetId="1">[1]planta2002!$O:$O</definedName>
    <definedName name="primvac">[2]planta2002!$O$1:$O$65536</definedName>
    <definedName name="PRIORIDAD" localSheetId="2">#REF!</definedName>
    <definedName name="PRIORIDAD" localSheetId="3">#REF!</definedName>
    <definedName name="PRIORIDAD" localSheetId="1">#REF!</definedName>
    <definedName name="PRIORIDAD" localSheetId="6">#REF!</definedName>
    <definedName name="PRIORIDAD" localSheetId="5">#REF!</definedName>
    <definedName name="PRIORIDAD">#REF!</definedName>
    <definedName name="PROVIDENCIA">Listas!$D$857</definedName>
    <definedName name="proyecto" localSheetId="1">#REF!</definedName>
    <definedName name="PROYECTO">[9]Hoja3!$J$25:$J$30</definedName>
    <definedName name="PROYECTOS" localSheetId="3">Listas!$F$3:$F$12</definedName>
    <definedName name="PROYECTOS">Listas!$F$3:$F$12</definedName>
    <definedName name="PUTUMAYO">Listas!$D$858:$D$870</definedName>
    <definedName name="QUINDIO">Listas!$D$871:$D$882</definedName>
    <definedName name="REMODELACION_Y_ADQUISICION_DEL_INMUEBLE_ALEDANO_AL_EDIFICIO_DEL_ARCHIVO_GENERAL_DE_LA_NACION" localSheetId="2">#REF!</definedName>
    <definedName name="REMODELACION_Y_ADQUISICION_DEL_INMUEBLE_ALEDANO_AL_EDIFICIO_DEL_ARCHIVO_GENERAL_DE_LA_NACION" localSheetId="6">#REF!</definedName>
    <definedName name="REMODELACION_Y_ADQUISICION_DEL_INMUEBLE_ALEDANO_AL_EDIFICIO_DEL_ARCHIVO_GENERAL_DE_LA_NACION" localSheetId="5">#REF!</definedName>
    <definedName name="REMODELACION_Y_ADQUISICION_DEL_INMUEBLE_ALEDANO_AL_EDIFICIO_DEL_ARCHIVO_GENERAL_DE_LA_NACION">#REF!</definedName>
    <definedName name="RENOVACION_E_IMPLEMENTACION_DE_TECNOLOGIAS_DE_LA_INFORMACION_EN_EL_ARCHIVO_GENERAL_DE_LA_NACION" localSheetId="2">#REF!</definedName>
    <definedName name="RENOVACION_E_IMPLEMENTACION_DE_TECNOLOGIAS_DE_LA_INFORMACION_EN_EL_ARCHIVO_GENERAL_DE_LA_NACION" localSheetId="6">#REF!</definedName>
    <definedName name="RENOVACION_E_IMPLEMENTACION_DE_TECNOLOGIAS_DE_LA_INFORMACION_EN_EL_ARCHIVO_GENERAL_DE_LA_NACION" localSheetId="5">#REF!</definedName>
    <definedName name="RENOVACION_E_IMPLEMENTACION_DE_TECNOLOGIAS_DE_LA_INFORMACION_EN_EL_ARCHIVO_GENERAL_DE_LA_NACION">#REF!</definedName>
    <definedName name="Rincon" localSheetId="2">#REF!</definedName>
    <definedName name="Rincon" localSheetId="6">#REF!</definedName>
    <definedName name="Rincon" localSheetId="5">#REF!</definedName>
    <definedName name="Rincon">#REF!</definedName>
    <definedName name="RISARALDA">Listas!$D$883:$D$896</definedName>
    <definedName name="rubro" localSheetId="2">#REF!</definedName>
    <definedName name="rubro" localSheetId="3">#REF!</definedName>
    <definedName name="rubro" localSheetId="1">#REF!</definedName>
    <definedName name="rubro" localSheetId="6">#REF!</definedName>
    <definedName name="rubro" localSheetId="5">#REF!</definedName>
    <definedName name="rubro">#REF!</definedName>
    <definedName name="SALARIO" localSheetId="2">#REF!</definedName>
    <definedName name="SALARIO" localSheetId="1">#REF!</definedName>
    <definedName name="SALARIO" localSheetId="6">#REF!</definedName>
    <definedName name="SALARIO" localSheetId="5">#REF!</definedName>
    <definedName name="SALARIO">#REF!</definedName>
    <definedName name="SAN_ANDRÉS">Listas!$D$897</definedName>
    <definedName name="SANTANDER">Listas!$D$898:$D$984</definedName>
    <definedName name="SB" localSheetId="2">#REF!</definedName>
    <definedName name="SB" localSheetId="1">#REF!</definedName>
    <definedName name="SB" localSheetId="6">#REF!</definedName>
    <definedName name="SB" localSheetId="5">#REF!</definedName>
    <definedName name="SB">#REF!</definedName>
    <definedName name="SECRETARIA_GENERAL" localSheetId="2">#REF!</definedName>
    <definedName name="SECRETARIA_GENERAL" localSheetId="6">#REF!</definedName>
    <definedName name="SECRETARIA_GENERAL" localSheetId="5">#REF!</definedName>
    <definedName name="SECRETARIA_GENERAL">#REF!</definedName>
    <definedName name="SISENA">#REF!</definedName>
    <definedName name="SNAa">#REF!</definedName>
    <definedName name="SUB_DIRECCION_DE_ASISTENCIA_TECNICA_Y_PROYECTOS_ARCHIVISTICOS" localSheetId="2">#REF!</definedName>
    <definedName name="SUB_DIRECCION_DE_ASISTENCIA_TECNICA_Y_PROYECTOS_ARCHIVISTICOS" localSheetId="6">#REF!</definedName>
    <definedName name="SUB_DIRECCION_DE_ASISTENCIA_TECNICA_Y_PROYECTOS_ARCHIVISTICOS" localSheetId="5">#REF!</definedName>
    <definedName name="SUB_DIRECCION_DE_ASISTENCIA_TECNICA_Y_PROYECTOS_ARCHIVISTICOS">#REF!</definedName>
    <definedName name="SUB_DIRECCION_DE_TECNOLOGIAS_DE_LA_INFORMACION_ARCHIVISTICA_Y_DOCUMENTO_ELECTRONICO" localSheetId="2">#REF!</definedName>
    <definedName name="SUB_DIRECCION_DE_TECNOLOGIAS_DE_LA_INFORMACION_ARCHIVISTICA_Y_DOCUMENTO_ELECTRONICO" localSheetId="6">#REF!</definedName>
    <definedName name="SUB_DIRECCION_DE_TECNOLOGIAS_DE_LA_INFORMACION_ARCHIVISTICA_Y_DOCUMENTO_ELECTRONICO" localSheetId="5">#REF!</definedName>
    <definedName name="SUB_DIRECCION_DE_TECNOLOGIAS_DE_LA_INFORMACION_ARCHIVISTICA_Y_DOCUMENTO_ELECTRONICO">#REF!</definedName>
    <definedName name="SUB_DIRECCION_DEL_PATRIMONIO_DOCUMENTAL" localSheetId="2">#REF!</definedName>
    <definedName name="SUB_DIRECCION_DEL_PATRIMONIO_DOCUMENTAL" localSheetId="6">#REF!</definedName>
    <definedName name="SUB_DIRECCION_DEL_PATRIMONIO_DOCUMENTAL" localSheetId="5">#REF!</definedName>
    <definedName name="SUB_DIRECCION_DEL_PATRIMONIO_DOCUMENTAL">#REF!</definedName>
    <definedName name="SUB_DIRECCION_DEL_SISTEMA_NACIONAL_DE_ARCHIVOS" localSheetId="2">#REF!</definedName>
    <definedName name="SUB_DIRECCION_DEL_SISTEMA_NACIONAL_DE_ARCHIVOS" localSheetId="6">#REF!</definedName>
    <definedName name="SUB_DIRECCION_DEL_SISTEMA_NACIONAL_DE_ARCHIVOS" localSheetId="5">#REF!</definedName>
    <definedName name="SUB_DIRECCION_DEL_SISTEMA_NACIONAL_DE_ARCHIVOS">#REF!</definedName>
    <definedName name="subtrn" localSheetId="1">[1]planta2002!$K:$K</definedName>
    <definedName name="subtrn">[2]planta2002!$K$1:$K$65536</definedName>
    <definedName name="SUCRE">Listas!$D$985:$D$1010</definedName>
    <definedName name="_xlnm.Print_Titles" localSheetId="2">'Cadena de valor'!$3:$7</definedName>
    <definedName name="_xlnm.Print_Titles" localSheetId="6">'Seguimiento actividades'!$3:$7</definedName>
    <definedName name="_xlnm.Print_Titles" localSheetId="5">'Seguimiento indicadores'!$3:$7</definedName>
    <definedName name="TOLIMA">Listas!$D$1011:$D$1057</definedName>
    <definedName name="VALLE_DEL_CAUCA">Listas!$D$1058:$D$1099</definedName>
    <definedName name="VAUPÉS">Listas!$D$1100:$D$1102</definedName>
    <definedName name="VICHADA">Listas!$D$1103:$D$1106</definedName>
    <definedName name="xxxxxxxxx" localSheetId="3">#REF!</definedName>
    <definedName name="xxxxxxxxx">#REF!</definedName>
    <definedName name="yyyyyyyy" localSheetId="3">#REF!</definedName>
    <definedName name="yyyy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12" i="8" l="1"/>
  <c r="BH13" i="8"/>
  <c r="BH14" i="8"/>
  <c r="BH15" i="8"/>
  <c r="BH16" i="8"/>
  <c r="BH17" i="8"/>
  <c r="BH18" i="8"/>
  <c r="BH19" i="8"/>
  <c r="BH20" i="8"/>
  <c r="BH21" i="8"/>
  <c r="BH22" i="8"/>
  <c r="BH25" i="8"/>
  <c r="BH26" i="8"/>
  <c r="BH27" i="8"/>
  <c r="BH28" i="8"/>
  <c r="BH29" i="8"/>
  <c r="BH30" i="8"/>
  <c r="BH31" i="8"/>
  <c r="BH32" i="8"/>
  <c r="BH33" i="8"/>
  <c r="BH34" i="8"/>
  <c r="BH35" i="8"/>
  <c r="BH36" i="8"/>
  <c r="BH11" i="8"/>
  <c r="T49" i="18"/>
  <c r="U49" i="18"/>
  <c r="W49" i="18"/>
  <c r="AA49" i="18"/>
  <c r="AC49" i="18"/>
  <c r="AG49" i="18"/>
  <c r="AI49" i="18"/>
  <c r="AM49" i="18"/>
  <c r="AO49" i="18"/>
  <c r="AQ48" i="18"/>
  <c r="AO48" i="18"/>
  <c r="AN48" i="18"/>
  <c r="AN49" i="18" s="1"/>
  <c r="AM48" i="18"/>
  <c r="AK48" i="18"/>
  <c r="AK49" i="18" s="1"/>
  <c r="AI48" i="18"/>
  <c r="AH48" i="18"/>
  <c r="AH49" i="18" s="1"/>
  <c r="AG48" i="18"/>
  <c r="AE48" i="18"/>
  <c r="AE49" i="18" s="1"/>
  <c r="AC48" i="18"/>
  <c r="AB48" i="18"/>
  <c r="AB49" i="18" s="1"/>
  <c r="AA48" i="18"/>
  <c r="Y48" i="18"/>
  <c r="Y49" i="18" s="1"/>
  <c r="W48" i="18"/>
  <c r="V48" i="18"/>
  <c r="V49" i="18" s="1"/>
  <c r="U48" i="18"/>
  <c r="S48" i="18"/>
  <c r="R48" i="18"/>
  <c r="R49" i="18" s="1"/>
  <c r="Q48" i="18"/>
  <c r="Q49" i="18" s="1"/>
  <c r="P48" i="18"/>
  <c r="P49" i="18" s="1"/>
  <c r="O48" i="18"/>
  <c r="N48" i="18"/>
  <c r="N49" i="18" s="1"/>
  <c r="M48" i="18"/>
  <c r="M49" i="18" s="1"/>
  <c r="L48" i="18"/>
  <c r="L49" i="18" s="1"/>
  <c r="K48" i="18"/>
  <c r="J48" i="18"/>
  <c r="J49" i="18" s="1"/>
  <c r="I48" i="18"/>
  <c r="I49" i="18" s="1"/>
  <c r="H48" i="18"/>
  <c r="H49" i="18" s="1"/>
  <c r="G48" i="18"/>
  <c r="F48" i="18"/>
  <c r="F49" i="18" s="1"/>
  <c r="E48" i="18"/>
  <c r="E49" i="18" s="1"/>
  <c r="D48" i="18"/>
  <c r="D49" i="18" s="1"/>
  <c r="AQ35" i="18"/>
  <c r="AO35" i="18"/>
  <c r="AN35" i="18"/>
  <c r="AM35" i="18"/>
  <c r="AK35" i="18"/>
  <c r="AI35" i="18"/>
  <c r="AH35" i="18"/>
  <c r="AG35" i="18"/>
  <c r="AE35" i="18"/>
  <c r="AC35" i="18"/>
  <c r="AB35" i="18"/>
  <c r="AA35" i="18"/>
  <c r="Y35" i="18"/>
  <c r="W35" i="18"/>
  <c r="V35" i="18"/>
  <c r="U35" i="18"/>
  <c r="S35" i="18"/>
  <c r="R35" i="18"/>
  <c r="Q35" i="18"/>
  <c r="P35" i="18"/>
  <c r="O35" i="18"/>
  <c r="N35" i="18"/>
  <c r="M35" i="18"/>
  <c r="L35" i="18"/>
  <c r="K35" i="18"/>
  <c r="J35" i="18"/>
  <c r="I35" i="18"/>
  <c r="H35" i="18"/>
  <c r="G35" i="18"/>
  <c r="F35" i="18"/>
  <c r="E35" i="18"/>
  <c r="D35" i="18"/>
  <c r="V22" i="18"/>
  <c r="W22" i="18"/>
  <c r="Y22" i="18"/>
  <c r="AA22" i="18"/>
  <c r="AB22" i="18"/>
  <c r="AC22" i="18"/>
  <c r="AE22" i="18"/>
  <c r="AG22" i="18"/>
  <c r="AH22" i="18"/>
  <c r="AI22" i="18"/>
  <c r="AK22" i="18"/>
  <c r="AM22" i="18"/>
  <c r="AN22" i="18"/>
  <c r="AO22" i="18"/>
  <c r="AQ22" i="18"/>
  <c r="U22" i="18"/>
  <c r="E22" i="18"/>
  <c r="F22" i="18"/>
  <c r="G22" i="18"/>
  <c r="G49" i="18" s="1"/>
  <c r="H22" i="18"/>
  <c r="I22" i="18"/>
  <c r="J22" i="18"/>
  <c r="K22" i="18"/>
  <c r="K49" i="18" s="1"/>
  <c r="L22" i="18"/>
  <c r="M22" i="18"/>
  <c r="N22" i="18"/>
  <c r="O22" i="18"/>
  <c r="O49" i="18" s="1"/>
  <c r="P22" i="18"/>
  <c r="Q22" i="18"/>
  <c r="R22" i="18"/>
  <c r="S22" i="18"/>
  <c r="S49" i="18" s="1"/>
  <c r="D22" i="18"/>
  <c r="B6" i="23"/>
  <c r="AQ49" i="18" l="1"/>
  <c r="K36" i="23"/>
  <c r="L36" i="23"/>
  <c r="M36" i="23"/>
  <c r="N36" i="23"/>
  <c r="O36" i="23"/>
  <c r="P36" i="23"/>
  <c r="Q36" i="23"/>
  <c r="R36" i="23"/>
  <c r="S36" i="23"/>
  <c r="T36" i="23"/>
  <c r="U36" i="23"/>
  <c r="V36" i="23"/>
  <c r="W36" i="23"/>
  <c r="X36" i="23"/>
  <c r="Y36" i="23"/>
  <c r="Z36" i="23"/>
  <c r="AA36" i="23"/>
  <c r="AB36" i="23"/>
  <c r="AC36" i="23"/>
  <c r="AD36" i="23"/>
  <c r="AE36" i="23"/>
  <c r="AF36" i="23"/>
  <c r="AG36" i="23"/>
  <c r="AH36" i="23"/>
  <c r="AI36" i="23"/>
  <c r="J35" i="23"/>
  <c r="I35" i="23"/>
  <c r="H35" i="23"/>
  <c r="G35" i="23"/>
  <c r="F35" i="23"/>
  <c r="E35" i="23"/>
  <c r="D35" i="23"/>
  <c r="C35" i="23"/>
  <c r="D22" i="23"/>
  <c r="E22" i="23"/>
  <c r="F22" i="23"/>
  <c r="G22" i="23"/>
  <c r="H22" i="23"/>
  <c r="I22" i="23"/>
  <c r="J22" i="23"/>
  <c r="C22" i="23"/>
  <c r="C36" i="23" s="1"/>
  <c r="AI35" i="23"/>
  <c r="AH35" i="23"/>
  <c r="AG35" i="23"/>
  <c r="AF35" i="23"/>
  <c r="AE35" i="23"/>
  <c r="AD35" i="23"/>
  <c r="AC35" i="23"/>
  <c r="AB35" i="23"/>
  <c r="AA35" i="23"/>
  <c r="Z35" i="23"/>
  <c r="Y35" i="23"/>
  <c r="X35" i="23"/>
  <c r="W35" i="23"/>
  <c r="V35" i="23"/>
  <c r="U35" i="23"/>
  <c r="T35" i="23"/>
  <c r="S35" i="23"/>
  <c r="R35" i="23"/>
  <c r="Q35" i="23"/>
  <c r="P35" i="23"/>
  <c r="O35" i="23"/>
  <c r="N35" i="23"/>
  <c r="M35" i="23"/>
  <c r="L35" i="23"/>
  <c r="M22" i="23"/>
  <c r="N22" i="23"/>
  <c r="O22" i="23"/>
  <c r="P22" i="23"/>
  <c r="Q22" i="23"/>
  <c r="R22" i="23"/>
  <c r="S22" i="23"/>
  <c r="T22" i="23"/>
  <c r="U22" i="23"/>
  <c r="V22" i="23"/>
  <c r="W22" i="23"/>
  <c r="X22" i="23"/>
  <c r="Y22" i="23"/>
  <c r="Z22" i="23"/>
  <c r="AA22" i="23"/>
  <c r="AB22" i="23"/>
  <c r="AC22" i="23"/>
  <c r="AD22" i="23"/>
  <c r="AE22" i="23"/>
  <c r="AF22" i="23"/>
  <c r="AG22" i="23"/>
  <c r="AH22" i="23"/>
  <c r="AI22" i="23"/>
  <c r="L22" i="23"/>
  <c r="J36" i="23"/>
  <c r="I36" i="23"/>
  <c r="H36" i="23"/>
  <c r="G36" i="23"/>
  <c r="F36" i="23"/>
  <c r="E36" i="23"/>
  <c r="D36" i="23"/>
  <c r="R5" i="18" l="1"/>
  <c r="AR37" i="8" l="1"/>
  <c r="AS37" i="8"/>
  <c r="AT37" i="8"/>
  <c r="AU37" i="8"/>
  <c r="AU39" i="8" s="1"/>
  <c r="AV37" i="8"/>
  <c r="AW37" i="8"/>
  <c r="AX37" i="8"/>
  <c r="AY37" i="8"/>
  <c r="AZ37" i="8"/>
  <c r="AR38" i="8"/>
  <c r="AS38" i="8"/>
  <c r="AT38" i="8"/>
  <c r="AU38" i="8"/>
  <c r="AV38" i="8"/>
  <c r="AW38" i="8"/>
  <c r="AX38" i="8"/>
  <c r="AY38" i="8"/>
  <c r="AZ38" i="8"/>
  <c r="AR39" i="8"/>
  <c r="AS39" i="8"/>
  <c r="AR23" i="8"/>
  <c r="AS23" i="8"/>
  <c r="AT23" i="8"/>
  <c r="AU23" i="8"/>
  <c r="AV23" i="8"/>
  <c r="AW23" i="8"/>
  <c r="AW39" i="8" s="1"/>
  <c r="AX23" i="8"/>
  <c r="AY23" i="8"/>
  <c r="AZ23" i="8"/>
  <c r="AZ39" i="8" s="1"/>
  <c r="AR24" i="8"/>
  <c r="AS24" i="8"/>
  <c r="AT24" i="8"/>
  <c r="AU24" i="8"/>
  <c r="AU40" i="8" s="1"/>
  <c r="AV24" i="8"/>
  <c r="AW24" i="8"/>
  <c r="AX24" i="8"/>
  <c r="AY24" i="8"/>
  <c r="AY40" i="8" s="1"/>
  <c r="AZ24" i="8"/>
  <c r="BG36" i="8"/>
  <c r="BF36" i="8"/>
  <c r="BE36" i="8"/>
  <c r="BD36" i="8"/>
  <c r="BC36" i="8"/>
  <c r="BB36" i="8"/>
  <c r="BA36" i="8"/>
  <c r="BG35" i="8"/>
  <c r="BF35" i="8"/>
  <c r="BE35" i="8"/>
  <c r="BD35" i="8"/>
  <c r="BC35" i="8"/>
  <c r="BB35" i="8"/>
  <c r="BA35" i="8"/>
  <c r="BG34" i="8"/>
  <c r="BF34" i="8"/>
  <c r="BE34" i="8"/>
  <c r="BD34" i="8"/>
  <c r="BC34" i="8"/>
  <c r="BB34" i="8"/>
  <c r="BA34" i="8"/>
  <c r="BG33" i="8"/>
  <c r="BF33" i="8"/>
  <c r="BE33" i="8"/>
  <c r="BD33" i="8"/>
  <c r="BC33" i="8"/>
  <c r="BB33" i="8"/>
  <c r="BA33" i="8"/>
  <c r="BG32" i="8"/>
  <c r="BF32" i="8"/>
  <c r="BE32" i="8"/>
  <c r="BD32" i="8"/>
  <c r="BC32" i="8"/>
  <c r="BB32" i="8"/>
  <c r="BA32" i="8"/>
  <c r="BG31" i="8"/>
  <c r="BF31" i="8"/>
  <c r="BE31" i="8"/>
  <c r="BD31" i="8"/>
  <c r="BC31" i="8"/>
  <c r="BB31" i="8"/>
  <c r="BA31" i="8"/>
  <c r="BG30" i="8"/>
  <c r="BF30" i="8"/>
  <c r="BE30" i="8"/>
  <c r="BD30" i="8"/>
  <c r="BC30" i="8"/>
  <c r="BB30" i="8"/>
  <c r="BA30" i="8"/>
  <c r="BG29" i="8"/>
  <c r="BF29" i="8"/>
  <c r="BE29" i="8"/>
  <c r="BD29" i="8"/>
  <c r="BC29" i="8"/>
  <c r="BB29" i="8"/>
  <c r="BA29" i="8"/>
  <c r="BG28" i="8"/>
  <c r="BF28" i="8"/>
  <c r="BE28" i="8"/>
  <c r="BD28" i="8"/>
  <c r="BC28" i="8"/>
  <c r="BB28" i="8"/>
  <c r="BA28" i="8"/>
  <c r="BG27" i="8"/>
  <c r="BF27" i="8"/>
  <c r="BE27" i="8"/>
  <c r="BD27" i="8"/>
  <c r="BC27" i="8"/>
  <c r="BB27" i="8"/>
  <c r="BA27" i="8"/>
  <c r="BG26" i="8"/>
  <c r="BF26" i="8"/>
  <c r="BE26" i="8"/>
  <c r="BD26" i="8"/>
  <c r="BC26" i="8"/>
  <c r="BB26" i="8"/>
  <c r="BA26" i="8"/>
  <c r="BG25" i="8"/>
  <c r="BF25" i="8"/>
  <c r="BE25" i="8"/>
  <c r="BD25" i="8"/>
  <c r="BC25" i="8"/>
  <c r="BB25" i="8"/>
  <c r="BA25" i="8"/>
  <c r="BF12" i="8"/>
  <c r="BG12" i="8"/>
  <c r="BF13" i="8"/>
  <c r="BG13" i="8"/>
  <c r="BF14" i="8"/>
  <c r="BG14" i="8"/>
  <c r="BF15" i="8"/>
  <c r="BG15" i="8"/>
  <c r="BF16" i="8"/>
  <c r="BG16" i="8"/>
  <c r="BF17" i="8"/>
  <c r="BG17" i="8"/>
  <c r="BF18" i="8"/>
  <c r="BG18" i="8"/>
  <c r="BF19" i="8"/>
  <c r="BG19" i="8"/>
  <c r="BF20" i="8"/>
  <c r="BG20" i="8"/>
  <c r="BF21" i="8"/>
  <c r="BG21" i="8"/>
  <c r="BF22" i="8"/>
  <c r="BG22" i="8"/>
  <c r="BG11" i="8"/>
  <c r="BF11" i="8"/>
  <c r="BA12" i="8"/>
  <c r="BB12" i="8"/>
  <c r="BA13" i="8"/>
  <c r="BB13" i="8"/>
  <c r="BA14" i="8"/>
  <c r="BB14" i="8"/>
  <c r="BA15" i="8"/>
  <c r="BB15" i="8"/>
  <c r="BA16" i="8"/>
  <c r="BB16" i="8"/>
  <c r="BA17" i="8"/>
  <c r="BB17" i="8"/>
  <c r="BA18" i="8"/>
  <c r="BB18" i="8"/>
  <c r="BA19" i="8"/>
  <c r="BB19" i="8"/>
  <c r="BA20" i="8"/>
  <c r="BB20" i="8"/>
  <c r="BA21" i="8"/>
  <c r="BB21" i="8"/>
  <c r="BA22" i="8"/>
  <c r="BB22" i="8"/>
  <c r="BB11" i="8"/>
  <c r="BA11" i="8"/>
  <c r="BE12" i="8"/>
  <c r="BE13" i="8"/>
  <c r="BE14" i="8"/>
  <c r="BE15" i="8"/>
  <c r="BE16" i="8"/>
  <c r="BE17" i="8"/>
  <c r="BE18" i="8"/>
  <c r="BE19" i="8"/>
  <c r="BE20" i="8"/>
  <c r="BE21" i="8"/>
  <c r="BE22" i="8"/>
  <c r="BE11" i="8"/>
  <c r="BE23" i="8" s="1"/>
  <c r="BD12" i="8"/>
  <c r="BD13" i="8"/>
  <c r="BD14" i="8"/>
  <c r="BD15" i="8"/>
  <c r="BD16" i="8"/>
  <c r="BD17" i="8"/>
  <c r="BD18" i="8"/>
  <c r="BD19" i="8"/>
  <c r="BD20" i="8"/>
  <c r="BD21" i="8"/>
  <c r="BD22" i="8"/>
  <c r="BD11" i="8"/>
  <c r="BD23" i="8" s="1"/>
  <c r="AZ40" i="8" l="1"/>
  <c r="AV40" i="8"/>
  <c r="AR40" i="8"/>
  <c r="AV39" i="8"/>
  <c r="AX40" i="8"/>
  <c r="AW40" i="8"/>
  <c r="BF23" i="8"/>
  <c r="AT40" i="8"/>
  <c r="AS40" i="8"/>
  <c r="AY39" i="8"/>
  <c r="AX39" i="8"/>
  <c r="AT39" i="8"/>
  <c r="BG23" i="8"/>
  <c r="W89" i="20" l="1"/>
  <c r="V89" i="20"/>
  <c r="U89" i="20"/>
  <c r="T89" i="20"/>
  <c r="S89" i="20"/>
  <c r="R89" i="20"/>
  <c r="Q89" i="20"/>
  <c r="P89" i="20"/>
  <c r="O89" i="20"/>
  <c r="N89" i="20"/>
  <c r="M89" i="20"/>
  <c r="L89" i="20"/>
  <c r="K89" i="20"/>
  <c r="J89" i="20"/>
  <c r="I89" i="20"/>
  <c r="H89" i="20"/>
  <c r="G89" i="20"/>
  <c r="F89" i="20"/>
  <c r="L141" i="21"/>
  <c r="K141" i="21"/>
  <c r="J141" i="21"/>
  <c r="I141" i="21"/>
  <c r="H141" i="21"/>
  <c r="G141" i="21"/>
  <c r="F141" i="21"/>
  <c r="E141" i="21"/>
  <c r="M140" i="21"/>
  <c r="M139" i="21"/>
  <c r="M138" i="21"/>
  <c r="M137" i="21"/>
  <c r="M136" i="21"/>
  <c r="M135" i="21"/>
  <c r="M134" i="21"/>
  <c r="M133" i="21"/>
  <c r="M132" i="21"/>
  <c r="M131" i="21"/>
  <c r="M130" i="21"/>
  <c r="M129" i="21"/>
  <c r="L128" i="21"/>
  <c r="K128" i="21"/>
  <c r="J128" i="21"/>
  <c r="I128" i="21"/>
  <c r="H128" i="21"/>
  <c r="G128" i="21"/>
  <c r="F128" i="21"/>
  <c r="E128" i="21"/>
  <c r="M127" i="21"/>
  <c r="M126" i="21"/>
  <c r="M125" i="21"/>
  <c r="M124" i="21"/>
  <c r="M123" i="21"/>
  <c r="M122" i="21"/>
  <c r="M121" i="21"/>
  <c r="M120" i="21"/>
  <c r="M119" i="21"/>
  <c r="M118" i="21"/>
  <c r="M117" i="21"/>
  <c r="M116" i="21"/>
  <c r="L115" i="21"/>
  <c r="K115" i="21"/>
  <c r="J115" i="21"/>
  <c r="I115" i="21"/>
  <c r="H115" i="21"/>
  <c r="G115" i="21"/>
  <c r="F115" i="21"/>
  <c r="E115" i="21"/>
  <c r="M114" i="21"/>
  <c r="M113" i="21"/>
  <c r="M112" i="21"/>
  <c r="M111" i="21"/>
  <c r="M110" i="21"/>
  <c r="M109" i="21"/>
  <c r="M108" i="21"/>
  <c r="M107" i="21"/>
  <c r="M106" i="21"/>
  <c r="M105" i="21"/>
  <c r="M104" i="21"/>
  <c r="M103" i="21"/>
  <c r="L102" i="21"/>
  <c r="K102" i="21"/>
  <c r="J102" i="21"/>
  <c r="I102" i="21"/>
  <c r="H102" i="21"/>
  <c r="G102" i="21"/>
  <c r="F102" i="21"/>
  <c r="E102" i="21"/>
  <c r="M101" i="21"/>
  <c r="M100" i="21"/>
  <c r="M99" i="21"/>
  <c r="M98" i="21"/>
  <c r="M97" i="21"/>
  <c r="M96" i="21"/>
  <c r="M95" i="21"/>
  <c r="M94" i="21"/>
  <c r="M93" i="21"/>
  <c r="M92" i="21"/>
  <c r="M91" i="21"/>
  <c r="M90" i="21"/>
  <c r="L89" i="21"/>
  <c r="K89" i="21"/>
  <c r="J89" i="21"/>
  <c r="I89" i="21"/>
  <c r="H89" i="21"/>
  <c r="G89" i="21"/>
  <c r="F89" i="21"/>
  <c r="E89" i="21"/>
  <c r="M88" i="21"/>
  <c r="M87" i="21"/>
  <c r="M86" i="21"/>
  <c r="M85" i="21"/>
  <c r="M84" i="21"/>
  <c r="M83" i="21"/>
  <c r="M82" i="21"/>
  <c r="M81" i="21"/>
  <c r="M80" i="21"/>
  <c r="M79" i="21"/>
  <c r="M78" i="21"/>
  <c r="M77" i="21"/>
  <c r="N76" i="21"/>
  <c r="N143" i="21" s="1"/>
  <c r="F75" i="21"/>
  <c r="G75" i="21"/>
  <c r="H75" i="21"/>
  <c r="I75" i="21"/>
  <c r="J75" i="21"/>
  <c r="K75" i="21"/>
  <c r="L75" i="21"/>
  <c r="E75" i="21"/>
  <c r="M74" i="21"/>
  <c r="M73" i="21"/>
  <c r="M72" i="21"/>
  <c r="M71" i="21"/>
  <c r="M70" i="21"/>
  <c r="M69" i="21"/>
  <c r="M68" i="21"/>
  <c r="M67" i="21"/>
  <c r="M66" i="21"/>
  <c r="M65" i="21"/>
  <c r="M64" i="21"/>
  <c r="M63" i="21"/>
  <c r="L62" i="21"/>
  <c r="K62" i="21"/>
  <c r="J62" i="21"/>
  <c r="I62" i="21"/>
  <c r="H62" i="21"/>
  <c r="G62" i="21"/>
  <c r="F62" i="21"/>
  <c r="E62" i="21"/>
  <c r="M61" i="21"/>
  <c r="M60" i="21"/>
  <c r="M59" i="21"/>
  <c r="M58" i="21"/>
  <c r="M57" i="21"/>
  <c r="M56" i="21"/>
  <c r="M55" i="21"/>
  <c r="M54" i="21"/>
  <c r="M53" i="21"/>
  <c r="M52" i="21"/>
  <c r="M51" i="21"/>
  <c r="M50" i="21"/>
  <c r="L49" i="21"/>
  <c r="K49" i="21"/>
  <c r="J49" i="21"/>
  <c r="I49" i="21"/>
  <c r="H49" i="21"/>
  <c r="G49" i="21"/>
  <c r="F49" i="21"/>
  <c r="E49" i="21"/>
  <c r="M48" i="21"/>
  <c r="M47" i="21"/>
  <c r="M46" i="21"/>
  <c r="M45" i="21"/>
  <c r="M44" i="21"/>
  <c r="M43" i="21"/>
  <c r="M42" i="21"/>
  <c r="M41" i="21"/>
  <c r="M40" i="21"/>
  <c r="M39" i="21"/>
  <c r="M38" i="21"/>
  <c r="M37" i="21"/>
  <c r="L36" i="21"/>
  <c r="K36" i="21"/>
  <c r="J36" i="21"/>
  <c r="I36" i="21"/>
  <c r="H36" i="21"/>
  <c r="G36" i="21"/>
  <c r="F36" i="21"/>
  <c r="E36" i="21"/>
  <c r="M35" i="21"/>
  <c r="M34" i="21"/>
  <c r="M33" i="21"/>
  <c r="M32" i="21"/>
  <c r="M31" i="21"/>
  <c r="M30" i="21"/>
  <c r="M29" i="21"/>
  <c r="M28" i="21"/>
  <c r="M27" i="21"/>
  <c r="M26" i="21"/>
  <c r="M25" i="21"/>
  <c r="M24" i="21"/>
  <c r="M12" i="21"/>
  <c r="M23" i="21" s="1"/>
  <c r="M13" i="21"/>
  <c r="M14" i="21"/>
  <c r="M15" i="21"/>
  <c r="M16" i="21"/>
  <c r="M17" i="21"/>
  <c r="M18" i="21"/>
  <c r="M19" i="21"/>
  <c r="M20" i="21"/>
  <c r="M21" i="21"/>
  <c r="M22" i="21"/>
  <c r="M11" i="21"/>
  <c r="F23" i="21"/>
  <c r="G23" i="21"/>
  <c r="H23" i="21"/>
  <c r="I23" i="21"/>
  <c r="I76" i="21" s="1"/>
  <c r="J23" i="21"/>
  <c r="J76" i="21" s="1"/>
  <c r="K23" i="21"/>
  <c r="K76" i="21" s="1"/>
  <c r="L23" i="21"/>
  <c r="E23" i="21"/>
  <c r="E76" i="21" s="1"/>
  <c r="C6" i="21"/>
  <c r="C5" i="21"/>
  <c r="C7" i="21" s="1"/>
  <c r="W76" i="20"/>
  <c r="V76" i="20"/>
  <c r="U76" i="20"/>
  <c r="T76" i="20"/>
  <c r="S76" i="20"/>
  <c r="R76" i="20"/>
  <c r="Q76" i="20"/>
  <c r="P76" i="20"/>
  <c r="O76" i="20"/>
  <c r="N76" i="20"/>
  <c r="M76" i="20"/>
  <c r="L76" i="20"/>
  <c r="K76" i="20"/>
  <c r="J76" i="20"/>
  <c r="I76" i="20"/>
  <c r="H76" i="20"/>
  <c r="G76" i="20"/>
  <c r="F76" i="20"/>
  <c r="W63" i="20"/>
  <c r="V63" i="20"/>
  <c r="U63" i="20"/>
  <c r="T63" i="20"/>
  <c r="S63" i="20"/>
  <c r="R63" i="20"/>
  <c r="Q63" i="20"/>
  <c r="P63" i="20"/>
  <c r="O63" i="20"/>
  <c r="N63" i="20"/>
  <c r="M63" i="20"/>
  <c r="L63" i="20"/>
  <c r="K63" i="20"/>
  <c r="J63" i="20"/>
  <c r="I63" i="20"/>
  <c r="H63" i="20"/>
  <c r="G63" i="20"/>
  <c r="F63" i="20"/>
  <c r="W50" i="20"/>
  <c r="V50" i="20"/>
  <c r="U50" i="20"/>
  <c r="T50" i="20"/>
  <c r="S50" i="20"/>
  <c r="R50" i="20"/>
  <c r="Q50" i="20"/>
  <c r="P50" i="20"/>
  <c r="O50" i="20"/>
  <c r="N50" i="20"/>
  <c r="M50" i="20"/>
  <c r="L50" i="20"/>
  <c r="K50" i="20"/>
  <c r="J50" i="20"/>
  <c r="I50" i="20"/>
  <c r="H50" i="20"/>
  <c r="G50" i="20"/>
  <c r="F50" i="20"/>
  <c r="W37" i="20"/>
  <c r="V37" i="20"/>
  <c r="U37" i="20"/>
  <c r="T37" i="20"/>
  <c r="S37" i="20"/>
  <c r="R37" i="20"/>
  <c r="Q37" i="20"/>
  <c r="P37" i="20"/>
  <c r="O37" i="20"/>
  <c r="N37" i="20"/>
  <c r="M37" i="20"/>
  <c r="L37" i="20"/>
  <c r="K37" i="20"/>
  <c r="J37" i="20"/>
  <c r="I37" i="20"/>
  <c r="H37" i="20"/>
  <c r="G37" i="20"/>
  <c r="F37" i="20"/>
  <c r="G24" i="20"/>
  <c r="H24" i="20"/>
  <c r="I24" i="20"/>
  <c r="J24" i="20"/>
  <c r="K24" i="20"/>
  <c r="L24" i="20"/>
  <c r="M24" i="20"/>
  <c r="N24" i="20"/>
  <c r="O24" i="20"/>
  <c r="P24" i="20"/>
  <c r="Q24" i="20"/>
  <c r="R24" i="20"/>
  <c r="S24" i="20"/>
  <c r="T24" i="20"/>
  <c r="U24" i="20"/>
  <c r="V24" i="20"/>
  <c r="W24" i="20"/>
  <c r="F24" i="20"/>
  <c r="C6" i="20"/>
  <c r="C5" i="20"/>
  <c r="C7" i="20" s="1"/>
  <c r="BC12" i="8"/>
  <c r="BC13" i="8"/>
  <c r="BC14" i="8"/>
  <c r="BC15" i="8"/>
  <c r="BC16" i="8"/>
  <c r="BC17" i="8"/>
  <c r="BC18" i="8"/>
  <c r="BC19" i="8"/>
  <c r="BC20" i="8"/>
  <c r="BC21" i="8"/>
  <c r="BC22" i="8"/>
  <c r="AK22" i="8" s="1"/>
  <c r="AK24" i="8" s="1"/>
  <c r="AK40" i="8" s="1"/>
  <c r="BC11" i="8"/>
  <c r="AQ38" i="8"/>
  <c r="AP38" i="8"/>
  <c r="AO38" i="8"/>
  <c r="BH38" i="8" s="1"/>
  <c r="AN38" i="8"/>
  <c r="AM38" i="8"/>
  <c r="AL38" i="8"/>
  <c r="AQ37" i="8"/>
  <c r="AP37" i="8"/>
  <c r="AO37" i="8"/>
  <c r="AN37" i="8"/>
  <c r="AM37" i="8"/>
  <c r="AL37" i="8"/>
  <c r="AF31" i="8"/>
  <c r="AE31" i="8"/>
  <c r="AD31" i="8"/>
  <c r="AC31" i="8"/>
  <c r="AB31" i="8"/>
  <c r="AA31" i="8"/>
  <c r="Z31" i="8"/>
  <c r="AF25" i="8"/>
  <c r="AE25" i="8"/>
  <c r="AD25" i="8"/>
  <c r="AC25" i="8"/>
  <c r="AB25" i="8"/>
  <c r="AA25" i="8"/>
  <c r="Z25" i="8"/>
  <c r="C6" i="8"/>
  <c r="C5" i="8"/>
  <c r="C7" i="8" s="1"/>
  <c r="Z17" i="8"/>
  <c r="AA17" i="8"/>
  <c r="AB17" i="8"/>
  <c r="AC17" i="8"/>
  <c r="AD17" i="8"/>
  <c r="AE17" i="8"/>
  <c r="AF17" i="8"/>
  <c r="AF11" i="8"/>
  <c r="AE11" i="8"/>
  <c r="AD11" i="8"/>
  <c r="AC11" i="8"/>
  <c r="AB11" i="8"/>
  <c r="AA11" i="8"/>
  <c r="Z11" i="8"/>
  <c r="L76" i="21" l="1"/>
  <c r="F76" i="21"/>
  <c r="M36" i="21"/>
  <c r="M49" i="21"/>
  <c r="M76" i="21" s="1"/>
  <c r="M62" i="21"/>
  <c r="M75" i="21"/>
  <c r="L142" i="21"/>
  <c r="L143" i="21" s="1"/>
  <c r="BH37" i="8"/>
  <c r="H76" i="21"/>
  <c r="E142" i="21"/>
  <c r="G76" i="21"/>
  <c r="F142" i="21"/>
  <c r="E143" i="21"/>
  <c r="I142" i="21"/>
  <c r="I143" i="21" s="1"/>
  <c r="K142" i="21"/>
  <c r="K143" i="21" s="1"/>
  <c r="G142" i="21"/>
  <c r="H142" i="21"/>
  <c r="H143" i="21" s="1"/>
  <c r="J142" i="21"/>
  <c r="J143" i="21" s="1"/>
  <c r="M102" i="21"/>
  <c r="M115" i="21"/>
  <c r="M141" i="21"/>
  <c r="M89" i="21"/>
  <c r="M142" i="21" s="1"/>
  <c r="M128" i="21"/>
  <c r="BC23" i="8"/>
  <c r="AK37" i="8"/>
  <c r="M143" i="21" l="1"/>
  <c r="G143" i="21"/>
  <c r="F143" i="21"/>
  <c r="AK23" i="8"/>
  <c r="AK39" i="8" s="1"/>
  <c r="AM23" i="8" l="1"/>
  <c r="AM39" i="8" s="1"/>
  <c r="AN23" i="8"/>
  <c r="AN39" i="8" s="1"/>
  <c r="AO23" i="8"/>
  <c r="AP23" i="8"/>
  <c r="AP39" i="8" s="1"/>
  <c r="AQ23" i="8"/>
  <c r="AQ39" i="8" s="1"/>
  <c r="AL23" i="8"/>
  <c r="AL39" i="8" s="1"/>
  <c r="AL24" i="8"/>
  <c r="AL40" i="8" s="1"/>
  <c r="AM24" i="8"/>
  <c r="AM40" i="8" s="1"/>
  <c r="AN24" i="8"/>
  <c r="AN40" i="8" s="1"/>
  <c r="AO24" i="8"/>
  <c r="AP24" i="8"/>
  <c r="AP40" i="8" s="1"/>
  <c r="AQ24" i="8"/>
  <c r="AQ40" i="8" s="1"/>
  <c r="AO39" i="8" l="1"/>
  <c r="BH39" i="8" s="1"/>
  <c r="BH23" i="8"/>
  <c r="AO40" i="8"/>
  <c r="BH40" i="8" s="1"/>
  <c r="BH24" i="8"/>
  <c r="L96" i="14"/>
  <c r="H82" i="14"/>
  <c r="H68" i="14"/>
  <c r="H54" i="14"/>
  <c r="H39" i="14"/>
  <c r="H25" i="14"/>
  <c r="H11" i="14"/>
  <c r="P93" i="15" l="1"/>
  <c r="S93" i="15" s="1"/>
  <c r="K93" i="15"/>
  <c r="P92" i="15"/>
  <c r="S92" i="15" s="1"/>
  <c r="K92" i="15"/>
  <c r="P91" i="15"/>
  <c r="S91" i="15" s="1"/>
  <c r="K91" i="15"/>
  <c r="P90" i="15"/>
  <c r="S90" i="15" s="1"/>
  <c r="K90" i="15"/>
  <c r="P89" i="15"/>
  <c r="S89" i="15" s="1"/>
  <c r="K89" i="15"/>
  <c r="P88" i="15"/>
  <c r="S88" i="15" s="1"/>
  <c r="K88" i="15"/>
  <c r="P87" i="15"/>
  <c r="S87" i="15" s="1"/>
  <c r="K87" i="15"/>
  <c r="P86" i="15"/>
  <c r="S86" i="15" s="1"/>
  <c r="K86" i="15"/>
  <c r="P85" i="15"/>
  <c r="S85" i="15" s="1"/>
  <c r="K85" i="15"/>
  <c r="P84" i="15"/>
  <c r="S84" i="15" s="1"/>
  <c r="K84" i="15"/>
  <c r="P83" i="15"/>
  <c r="S83" i="15" s="1"/>
  <c r="K83" i="15"/>
  <c r="P82" i="15"/>
  <c r="S82" i="15" s="1"/>
  <c r="K82" i="15"/>
  <c r="P81" i="15"/>
  <c r="S81" i="15" s="1"/>
  <c r="K81" i="15"/>
  <c r="P80" i="15"/>
  <c r="S80" i="15" s="1"/>
  <c r="K80" i="15"/>
  <c r="P79" i="15"/>
  <c r="S79" i="15" s="1"/>
  <c r="K79" i="15"/>
  <c r="P78" i="15"/>
  <c r="S78" i="15" s="1"/>
  <c r="K78" i="15"/>
  <c r="P77" i="15"/>
  <c r="S77" i="15" s="1"/>
  <c r="K77" i="15"/>
  <c r="P76" i="15"/>
  <c r="S76" i="15" s="1"/>
  <c r="K76" i="15"/>
  <c r="P75" i="15"/>
  <c r="S75" i="15" s="1"/>
  <c r="K75" i="15"/>
  <c r="P74" i="15"/>
  <c r="S74" i="15" s="1"/>
  <c r="K74" i="15"/>
  <c r="P73" i="15"/>
  <c r="S73" i="15" s="1"/>
  <c r="K73" i="15"/>
  <c r="P72" i="15"/>
  <c r="S72" i="15" s="1"/>
  <c r="K72" i="15"/>
  <c r="P71" i="15"/>
  <c r="S71" i="15" s="1"/>
  <c r="K71" i="15"/>
  <c r="P70" i="15"/>
  <c r="S70" i="15" s="1"/>
  <c r="K70" i="15"/>
  <c r="P69" i="15"/>
  <c r="S69" i="15" s="1"/>
  <c r="K69" i="15"/>
  <c r="P68" i="15"/>
  <c r="S68" i="15" s="1"/>
  <c r="K68" i="15"/>
  <c r="P67" i="15"/>
  <c r="S67" i="15" s="1"/>
  <c r="K67" i="15"/>
  <c r="P66" i="15"/>
  <c r="S66" i="15" s="1"/>
  <c r="K66" i="15"/>
  <c r="P65" i="15"/>
  <c r="S65" i="15" s="1"/>
  <c r="K65" i="15"/>
  <c r="P64" i="15"/>
  <c r="S64" i="15" s="1"/>
  <c r="K64" i="15"/>
  <c r="P63" i="15"/>
  <c r="S63" i="15" s="1"/>
  <c r="K63" i="15"/>
  <c r="P62" i="15"/>
  <c r="S62" i="15" s="1"/>
  <c r="K62" i="15"/>
  <c r="P61" i="15"/>
  <c r="S61" i="15" s="1"/>
  <c r="K61" i="15"/>
  <c r="P60" i="15"/>
  <c r="S60" i="15" s="1"/>
  <c r="K60" i="15"/>
  <c r="P59" i="15"/>
  <c r="S59" i="15" s="1"/>
  <c r="K59" i="15"/>
  <c r="P58" i="15"/>
  <c r="S58" i="15" s="1"/>
  <c r="K58" i="15"/>
  <c r="P57" i="15"/>
  <c r="S57" i="15" s="1"/>
  <c r="K57" i="15"/>
  <c r="P56" i="15"/>
  <c r="S56" i="15" s="1"/>
  <c r="K56" i="15"/>
  <c r="P55" i="15"/>
  <c r="S55" i="15" s="1"/>
  <c r="K55" i="15"/>
  <c r="P54" i="15"/>
  <c r="S54" i="15" s="1"/>
  <c r="K54" i="15"/>
  <c r="P53" i="15"/>
  <c r="S53" i="15" s="1"/>
  <c r="K53" i="15"/>
  <c r="P52" i="15"/>
  <c r="S52" i="15" s="1"/>
  <c r="K52" i="15"/>
  <c r="P51" i="15"/>
  <c r="S51" i="15" s="1"/>
  <c r="K51" i="15"/>
  <c r="P50" i="15"/>
  <c r="S50" i="15" s="1"/>
  <c r="K50" i="15"/>
  <c r="P49" i="15"/>
  <c r="S49" i="15" s="1"/>
  <c r="K49" i="15"/>
  <c r="P48" i="15"/>
  <c r="S48" i="15" s="1"/>
  <c r="K48" i="15"/>
  <c r="P47" i="15"/>
  <c r="S47" i="15" s="1"/>
  <c r="K47" i="15"/>
  <c r="P46" i="15"/>
  <c r="S46" i="15" s="1"/>
  <c r="K46" i="15"/>
  <c r="P45" i="15"/>
  <c r="S45" i="15" s="1"/>
  <c r="K45" i="15"/>
  <c r="P44" i="15"/>
  <c r="S44" i="15" s="1"/>
  <c r="K44" i="15"/>
  <c r="P43" i="15"/>
  <c r="S43" i="15" s="1"/>
  <c r="K43" i="15"/>
  <c r="P42" i="15"/>
  <c r="S42" i="15" s="1"/>
  <c r="K42" i="15"/>
  <c r="P41" i="15"/>
  <c r="S41" i="15" s="1"/>
  <c r="K41" i="15"/>
  <c r="S40" i="15"/>
  <c r="P40" i="15"/>
  <c r="K40" i="15"/>
  <c r="P39" i="15"/>
  <c r="S39" i="15" s="1"/>
  <c r="K39" i="15"/>
  <c r="P38" i="15"/>
  <c r="S38" i="15" s="1"/>
  <c r="K38" i="15"/>
  <c r="P37" i="15"/>
  <c r="S37" i="15" s="1"/>
  <c r="K37" i="15"/>
  <c r="P36" i="15"/>
  <c r="S36" i="15" s="1"/>
  <c r="K36" i="15"/>
  <c r="P35" i="15"/>
  <c r="S35" i="15" s="1"/>
  <c r="K35" i="15"/>
  <c r="P34" i="15"/>
  <c r="S34" i="15" s="1"/>
  <c r="K34" i="15"/>
  <c r="P33" i="15"/>
  <c r="S33" i="15" s="1"/>
  <c r="K33" i="15"/>
  <c r="P32" i="15"/>
  <c r="S32" i="15" s="1"/>
  <c r="K32" i="15"/>
  <c r="P31" i="15"/>
  <c r="S31" i="15" s="1"/>
  <c r="K31" i="15"/>
  <c r="P30" i="15"/>
  <c r="S30" i="15" s="1"/>
  <c r="K30" i="15"/>
  <c r="P29" i="15"/>
  <c r="S29" i="15" s="1"/>
  <c r="K29" i="15"/>
  <c r="P28" i="15"/>
  <c r="S28" i="15" s="1"/>
  <c r="K28" i="15"/>
  <c r="P27" i="15"/>
  <c r="S27" i="15" s="1"/>
  <c r="K27" i="15"/>
  <c r="P26" i="15"/>
  <c r="S26" i="15" s="1"/>
  <c r="K26" i="15"/>
  <c r="P25" i="15"/>
  <c r="S25" i="15" s="1"/>
  <c r="K25" i="15"/>
  <c r="P24" i="15"/>
  <c r="S24" i="15" s="1"/>
  <c r="K24" i="15"/>
  <c r="P23" i="15"/>
  <c r="S23" i="15" s="1"/>
  <c r="K23" i="15"/>
  <c r="P22" i="15"/>
  <c r="S22" i="15" s="1"/>
  <c r="K22" i="15"/>
  <c r="P21" i="15"/>
  <c r="S21" i="15" s="1"/>
  <c r="K21" i="15"/>
  <c r="P20" i="15"/>
  <c r="S20" i="15" s="1"/>
  <c r="K20" i="15"/>
  <c r="P19" i="15"/>
  <c r="S19" i="15" s="1"/>
  <c r="K19" i="15"/>
  <c r="P18" i="15"/>
  <c r="S18" i="15" s="1"/>
  <c r="K18" i="15"/>
  <c r="P17" i="15"/>
  <c r="S17" i="15" s="1"/>
  <c r="K17" i="15"/>
  <c r="P16" i="15"/>
  <c r="S16" i="15" s="1"/>
  <c r="K16" i="15"/>
  <c r="P15" i="15"/>
  <c r="S15" i="15" s="1"/>
  <c r="K15" i="15"/>
  <c r="P14" i="15"/>
  <c r="S14" i="15" s="1"/>
  <c r="K14" i="15"/>
  <c r="P13" i="15"/>
  <c r="S13" i="15" s="1"/>
  <c r="K13" i="15"/>
  <c r="P12" i="15"/>
  <c r="S12" i="15" s="1"/>
  <c r="K12" i="15"/>
  <c r="P11" i="15"/>
  <c r="S11" i="15" s="1"/>
  <c r="K11" i="15"/>
  <c r="P10" i="15"/>
  <c r="S10" i="15" s="1"/>
  <c r="K10" i="15"/>
  <c r="P9" i="15"/>
  <c r="S9" i="15" s="1"/>
  <c r="K9" i="15"/>
  <c r="P8" i="15"/>
  <c r="S8" i="15" s="1"/>
  <c r="K8" i="15"/>
  <c r="P7" i="15"/>
  <c r="S7" i="15" s="1"/>
  <c r="K7" i="15"/>
  <c r="P6" i="15"/>
  <c r="S6" i="15" s="1"/>
  <c r="K6" i="15"/>
  <c r="P5" i="15"/>
  <c r="S5" i="15" s="1"/>
  <c r="K5" i="15"/>
  <c r="P4" i="15"/>
  <c r="S4" i="15" s="1"/>
  <c r="K4" i="15"/>
  <c r="P3" i="15"/>
  <c r="S3" i="15" s="1"/>
  <c r="K3" i="15"/>
  <c r="W9" i="15"/>
  <c r="W10" i="15" s="1"/>
  <c r="W11" i="15" s="1"/>
  <c r="W12" i="15" s="1"/>
  <c r="W14" i="15" s="1"/>
  <c r="W16" i="15" s="1"/>
  <c r="W17" i="15" s="1"/>
  <c r="W18" i="15" s="1"/>
  <c r="W21" i="15" s="1"/>
  <c r="W22" i="15" s="1"/>
  <c r="W23" i="15" s="1"/>
  <c r="W24" i="15" s="1"/>
  <c r="W25" i="15" s="1"/>
  <c r="W26" i="15" s="1"/>
  <c r="W27" i="15" s="1"/>
  <c r="W28" i="15" s="1"/>
  <c r="W29" i="15" s="1"/>
  <c r="W30" i="15" s="1"/>
  <c r="W31" i="15" s="1"/>
  <c r="W32" i="15" s="1"/>
  <c r="W33" i="15" s="1"/>
  <c r="W34" i="15" s="1"/>
  <c r="W35" i="15" s="1"/>
  <c r="W36" i="15" s="1"/>
  <c r="W37" i="15" s="1"/>
  <c r="W38" i="15" s="1"/>
  <c r="W39" i="15" s="1"/>
  <c r="W40" i="15" s="1"/>
  <c r="W41" i="15" s="1"/>
  <c r="W42" i="15" s="1"/>
  <c r="W43" i="15" s="1"/>
  <c r="W44" i="15" s="1"/>
  <c r="W45" i="15" s="1"/>
  <c r="W46" i="15" s="1"/>
  <c r="W47" i="15" s="1"/>
  <c r="W48" i="15" s="1"/>
  <c r="W49" i="15" s="1"/>
  <c r="W50" i="15" s="1"/>
  <c r="W51" i="15" s="1"/>
  <c r="W52" i="15" s="1"/>
  <c r="W53" i="15" s="1"/>
  <c r="W54" i="15" s="1"/>
  <c r="W55" i="15" s="1"/>
  <c r="W56" i="15" s="1"/>
  <c r="W57" i="15" s="1"/>
  <c r="W58" i="15" s="1"/>
  <c r="W59" i="15" s="1"/>
  <c r="W60" i="15" s="1"/>
  <c r="W61" i="15" s="1"/>
  <c r="W62" i="15" s="1"/>
  <c r="W63" i="15" s="1"/>
  <c r="W64" i="15" s="1"/>
  <c r="W65" i="15" s="1"/>
  <c r="W66" i="15" s="1"/>
  <c r="W67" i="15" s="1"/>
  <c r="W68" i="15" s="1"/>
  <c r="W69" i="15" s="1"/>
  <c r="W70" i="15" s="1"/>
  <c r="W71" i="15" s="1"/>
  <c r="W72" i="15" s="1"/>
  <c r="W73" i="15" s="1"/>
  <c r="W74" i="15" s="1"/>
  <c r="W75" i="15" s="1"/>
  <c r="W76" i="15" s="1"/>
  <c r="W77" i="15" s="1"/>
  <c r="W78" i="15" s="1"/>
  <c r="W79" i="15" s="1"/>
  <c r="W80" i="15" s="1"/>
  <c r="W81" i="15" s="1"/>
  <c r="W82" i="15" s="1"/>
  <c r="W83" i="15" s="1"/>
  <c r="W84" i="15" s="1"/>
  <c r="W85" i="15" s="1"/>
  <c r="W86" i="15" s="1"/>
  <c r="W87" i="15" s="1"/>
  <c r="W88" i="15" s="1"/>
  <c r="W89" i="15" s="1"/>
  <c r="W90" i="15" s="1"/>
  <c r="W91" i="15" s="1"/>
  <c r="W92" i="15" s="1"/>
  <c r="W93" i="15" s="1"/>
  <c r="W4" i="15"/>
  <c r="W5" i="15" s="1"/>
  <c r="W6" i="15" s="1"/>
  <c r="W7" i="15" s="1"/>
  <c r="V4" i="15"/>
  <c r="V5" i="15"/>
  <c r="V6" i="15"/>
  <c r="V7" i="15"/>
  <c r="V8" i="15"/>
  <c r="V9" i="15"/>
  <c r="V10" i="15"/>
  <c r="V11" i="15"/>
  <c r="V12" i="15"/>
  <c r="V13" i="15"/>
  <c r="V14" i="15"/>
  <c r="V15" i="15"/>
  <c r="V16" i="15"/>
  <c r="V17" i="15"/>
  <c r="V18" i="15"/>
  <c r="V19" i="15"/>
  <c r="V20" i="15"/>
  <c r="V21" i="15"/>
  <c r="V22" i="15"/>
  <c r="V23" i="15"/>
  <c r="V24" i="15"/>
  <c r="V25" i="15"/>
  <c r="V26" i="15"/>
  <c r="V27" i="15"/>
  <c r="V28" i="15"/>
  <c r="V29" i="15"/>
  <c r="V30" i="15"/>
  <c r="V31" i="15"/>
  <c r="V32" i="15"/>
  <c r="V33" i="15"/>
  <c r="V34" i="15"/>
  <c r="V35" i="15"/>
  <c r="V36" i="15"/>
  <c r="V37" i="15"/>
  <c r="V38" i="15"/>
  <c r="V39" i="15"/>
  <c r="V40" i="15"/>
  <c r="V41" i="15"/>
  <c r="V42" i="15"/>
  <c r="AG5" i="15" s="1"/>
  <c r="V43" i="15"/>
  <c r="V44" i="15"/>
  <c r="V45" i="15"/>
  <c r="V46" i="15"/>
  <c r="V47" i="15"/>
  <c r="V48" i="15"/>
  <c r="V49" i="15"/>
  <c r="V50" i="15"/>
  <c r="AG37" i="15"/>
  <c r="V3" i="15"/>
  <c r="AG3" i="15"/>
  <c r="AG4" i="15"/>
  <c r="AG6" i="15"/>
  <c r="AG7" i="15"/>
  <c r="AG8" i="15"/>
  <c r="AG9" i="15"/>
  <c r="AG10" i="15"/>
  <c r="AG11" i="15"/>
  <c r="AG12" i="15"/>
  <c r="AG13" i="15"/>
  <c r="AG14" i="15"/>
  <c r="AG15" i="15"/>
  <c r="AG16" i="15"/>
  <c r="AG17" i="15"/>
  <c r="AG18" i="15"/>
  <c r="AG19" i="15"/>
  <c r="AG20" i="15"/>
  <c r="AG21" i="15"/>
  <c r="AG22" i="15"/>
  <c r="AG23" i="15"/>
  <c r="AG24" i="15"/>
  <c r="AG25" i="15"/>
  <c r="AG26" i="15"/>
  <c r="AG27" i="15"/>
  <c r="AG28" i="15"/>
  <c r="AG29" i="15"/>
  <c r="AG30" i="15"/>
  <c r="AG31" i="15"/>
  <c r="AG32" i="15"/>
  <c r="AG33" i="15"/>
  <c r="AG34" i="15"/>
  <c r="AG35" i="15"/>
  <c r="AG36" i="15"/>
  <c r="AG38" i="15"/>
  <c r="AG39" i="15"/>
  <c r="AG40" i="15"/>
  <c r="AG41" i="15"/>
  <c r="AG42" i="15"/>
  <c r="AG43" i="15"/>
  <c r="AG44" i="15"/>
  <c r="AG45" i="15"/>
  <c r="AG46" i="15"/>
  <c r="AG47" i="15"/>
  <c r="AG48" i="15"/>
  <c r="AG49" i="15"/>
  <c r="AG50" i="15"/>
  <c r="AG2" i="15"/>
  <c r="AC48" i="15"/>
  <c r="AC49" i="15" s="1"/>
  <c r="AD49" i="15" s="1"/>
  <c r="AC39" i="15"/>
  <c r="AC40" i="15" s="1"/>
  <c r="AC34" i="15"/>
  <c r="AC35" i="15" s="1"/>
  <c r="AC26" i="15"/>
  <c r="AC27" i="15" s="1"/>
  <c r="AC20" i="15"/>
  <c r="AC21" i="15" s="1"/>
  <c r="AC15" i="15"/>
  <c r="AC16" i="15" s="1"/>
  <c r="AC17" i="15" s="1"/>
  <c r="AD17" i="15" s="1"/>
  <c r="AC13" i="15"/>
  <c r="AD13" i="15" s="1"/>
  <c r="AC8" i="15"/>
  <c r="AC9" i="15" s="1"/>
  <c r="AC3" i="15"/>
  <c r="AD3" i="15" s="1"/>
  <c r="AD7" i="15"/>
  <c r="AD12" i="15"/>
  <c r="AD14" i="15"/>
  <c r="AD18" i="15"/>
  <c r="AD19" i="15"/>
  <c r="AD25" i="15"/>
  <c r="AD33" i="15"/>
  <c r="AD38" i="15"/>
  <c r="AD47" i="15"/>
  <c r="AD50" i="15"/>
  <c r="AD2" i="15"/>
  <c r="AD26" i="15" l="1"/>
  <c r="AD34" i="15"/>
  <c r="AD39" i="15"/>
  <c r="AD15" i="15"/>
  <c r="AD48" i="15"/>
  <c r="AC28" i="15"/>
  <c r="AC29" i="15" s="1"/>
  <c r="AD27" i="15"/>
  <c r="AD8" i="15"/>
  <c r="AD20" i="15"/>
  <c r="AD35" i="15"/>
  <c r="AC36" i="15"/>
  <c r="AC10" i="15"/>
  <c r="AD9" i="15"/>
  <c r="AD21" i="15"/>
  <c r="AC22" i="15"/>
  <c r="AD40" i="15"/>
  <c r="AC41" i="15"/>
  <c r="AD16" i="15"/>
  <c r="AC4" i="15"/>
  <c r="AD28" i="15" l="1"/>
  <c r="AD4" i="15"/>
  <c r="AC5" i="15"/>
  <c r="AC23" i="15"/>
  <c r="AD22" i="15"/>
  <c r="AC37" i="15"/>
  <c r="AD37" i="15" s="1"/>
  <c r="AD36" i="15"/>
  <c r="AC42" i="15"/>
  <c r="AD41" i="15"/>
  <c r="AC30" i="15"/>
  <c r="AD29" i="15"/>
  <c r="AD10" i="15"/>
  <c r="AC11" i="15"/>
  <c r="AD11" i="15" s="1"/>
  <c r="AD42" i="15" l="1"/>
  <c r="AC43" i="15"/>
  <c r="AD23" i="15"/>
  <c r="AC24" i="15"/>
  <c r="AD24" i="15" s="1"/>
  <c r="AC6" i="15"/>
  <c r="AD6" i="15" s="1"/>
  <c r="AD5" i="15"/>
  <c r="AD30" i="15"/>
  <c r="AC31" i="15"/>
  <c r="AC32" i="15" l="1"/>
  <c r="AD32" i="15" s="1"/>
  <c r="AD31" i="15"/>
  <c r="AC44" i="15"/>
  <c r="AD43" i="15"/>
  <c r="AD44" i="15" l="1"/>
  <c r="AC45" i="15"/>
  <c r="AD45" i="15" l="1"/>
  <c r="AC46" i="15"/>
  <c r="AD46" i="15" s="1"/>
  <c r="I4" i="15" l="1"/>
  <c r="I5" i="15"/>
  <c r="I7" i="15"/>
  <c r="I8" i="15"/>
  <c r="I9" i="15"/>
  <c r="I10" i="15"/>
  <c r="I11" i="15"/>
  <c r="I12" i="15"/>
  <c r="I3" i="15"/>
  <c r="P9" i="14" l="1"/>
  <c r="C11" i="14" l="1"/>
  <c r="C68" i="14"/>
  <c r="C25" i="14"/>
  <c r="C82" i="14"/>
  <c r="C39" i="14"/>
  <c r="C54" i="14"/>
  <c r="J94" i="14" l="1"/>
  <c r="J80" i="14"/>
  <c r="J66" i="14"/>
  <c r="J52" i="14"/>
  <c r="J37" i="14"/>
  <c r="J23" i="14"/>
  <c r="I23" i="14"/>
  <c r="J96" i="14" l="1"/>
  <c r="M14" i="14" l="1"/>
  <c r="P94" i="14"/>
  <c r="O94" i="14"/>
  <c r="N94" i="14"/>
  <c r="K94" i="14"/>
  <c r="I94" i="14"/>
  <c r="M93" i="14"/>
  <c r="M92" i="14"/>
  <c r="M91" i="14"/>
  <c r="M90" i="14"/>
  <c r="M89" i="14"/>
  <c r="M88" i="14"/>
  <c r="M87" i="14"/>
  <c r="M86" i="14"/>
  <c r="M85" i="14"/>
  <c r="P80" i="14"/>
  <c r="O80" i="14"/>
  <c r="N80" i="14"/>
  <c r="K80" i="14"/>
  <c r="I80" i="14"/>
  <c r="M79" i="14"/>
  <c r="M78" i="14"/>
  <c r="M77" i="14"/>
  <c r="M76" i="14"/>
  <c r="M75" i="14"/>
  <c r="M74" i="14"/>
  <c r="M73" i="14"/>
  <c r="M72" i="14"/>
  <c r="M71" i="14"/>
  <c r="P66" i="14"/>
  <c r="O66" i="14"/>
  <c r="N66" i="14"/>
  <c r="K66" i="14"/>
  <c r="I66" i="14"/>
  <c r="M65" i="14"/>
  <c r="M64" i="14"/>
  <c r="M63" i="14"/>
  <c r="M62" i="14"/>
  <c r="M61" i="14"/>
  <c r="M60" i="14"/>
  <c r="M59" i="14"/>
  <c r="M58" i="14"/>
  <c r="M57" i="14"/>
  <c r="P52" i="14"/>
  <c r="O52" i="14"/>
  <c r="N52" i="14"/>
  <c r="K52" i="14"/>
  <c r="I52" i="14"/>
  <c r="M51" i="14"/>
  <c r="M50" i="14"/>
  <c r="M49" i="14"/>
  <c r="M48" i="14"/>
  <c r="M47" i="14"/>
  <c r="M46" i="14"/>
  <c r="M45" i="14"/>
  <c r="M44" i="14"/>
  <c r="M43" i="14"/>
  <c r="P37" i="14"/>
  <c r="O37" i="14"/>
  <c r="N37" i="14"/>
  <c r="K37" i="14"/>
  <c r="I37" i="14"/>
  <c r="M36" i="14"/>
  <c r="M35" i="14"/>
  <c r="M34" i="14"/>
  <c r="M33" i="14"/>
  <c r="M32" i="14"/>
  <c r="M31" i="14"/>
  <c r="M30" i="14"/>
  <c r="M29" i="14"/>
  <c r="M28" i="14"/>
  <c r="P23" i="14"/>
  <c r="O23" i="14"/>
  <c r="N23" i="14"/>
  <c r="K23" i="14"/>
  <c r="M22" i="14"/>
  <c r="M21" i="14"/>
  <c r="M20" i="14"/>
  <c r="M19" i="14"/>
  <c r="M18" i="14"/>
  <c r="M17" i="14"/>
  <c r="M16" i="14"/>
  <c r="M15" i="14"/>
  <c r="P96" i="14" l="1"/>
  <c r="K96" i="14"/>
  <c r="N96" i="14"/>
  <c r="O96" i="14"/>
  <c r="I96" i="14"/>
  <c r="M52" i="14"/>
  <c r="M80" i="14"/>
  <c r="M66" i="14"/>
  <c r="M37" i="14"/>
  <c r="M94" i="14"/>
  <c r="M23" i="14"/>
  <c r="M96" i="14" l="1"/>
</calcChain>
</file>

<file path=xl/sharedStrings.xml><?xml version="1.0" encoding="utf-8"?>
<sst xmlns="http://schemas.openxmlformats.org/spreadsheetml/2006/main" count="3699" uniqueCount="1524">
  <si>
    <t>TOTAL</t>
  </si>
  <si>
    <t>Indicador de Producto</t>
  </si>
  <si>
    <t xml:space="preserve">Actividad </t>
  </si>
  <si>
    <t>Meta de producto</t>
  </si>
  <si>
    <t>Productos</t>
  </si>
  <si>
    <t>Nombre del Proyecto</t>
  </si>
  <si>
    <t>BPIN del proyecto</t>
  </si>
  <si>
    <t>Promover el cumplimiento de las disposiciones legales en materia de protección al consumidor por parte de los vigilados</t>
  </si>
  <si>
    <t>Servicio de divulgación de temas misionales de la SIC</t>
  </si>
  <si>
    <t>Mejorar los niveles de atención y oportunidad de los trámites y denuncias en materia de Protección al Consumidor</t>
  </si>
  <si>
    <t>Servicios de protección al consumidor dentro de las competencias de la Superintendencia de Industria y Comercio</t>
  </si>
  <si>
    <t>Costo de actividades</t>
  </si>
  <si>
    <t>Meta</t>
  </si>
  <si>
    <t>Reporte</t>
  </si>
  <si>
    <t>Seguimiento (obligación)</t>
  </si>
  <si>
    <t>Subtotal formulación</t>
  </si>
  <si>
    <t>Subtotal seguimiento</t>
  </si>
  <si>
    <t>Ajuste 2024</t>
  </si>
  <si>
    <t>C-3503-0200-0015-40401c</t>
  </si>
  <si>
    <t>Código presupuestal</t>
  </si>
  <si>
    <t>FECHA:</t>
  </si>
  <si>
    <t>VERSIÓN:</t>
  </si>
  <si>
    <t>DE01-F17</t>
  </si>
  <si>
    <t>CÓDIGO:</t>
  </si>
  <si>
    <t>Amazonas</t>
  </si>
  <si>
    <t>Costo</t>
  </si>
  <si>
    <t>N/A</t>
  </si>
  <si>
    <t>Ajuste meta</t>
  </si>
  <si>
    <t xml:space="preserve">Ajuste costo </t>
  </si>
  <si>
    <t>MEDELLÍN</t>
  </si>
  <si>
    <t>SAN CRISTÓBAL</t>
  </si>
  <si>
    <t>ABEJORRAL</t>
  </si>
  <si>
    <t>EL CAIRO</t>
  </si>
  <si>
    <t>ABRIAQUÍ</t>
  </si>
  <si>
    <t>ALEJANDRÍA</t>
  </si>
  <si>
    <t>AMAGÁ</t>
  </si>
  <si>
    <t>AMALFI</t>
  </si>
  <si>
    <t>ANDES</t>
  </si>
  <si>
    <t>BUENOS AIRES</t>
  </si>
  <si>
    <t>SAN JOSÉ</t>
  </si>
  <si>
    <t>SANTA BÁRBARA</t>
  </si>
  <si>
    <t>ANGELÓPOLIS</t>
  </si>
  <si>
    <t>ANGOSTURA</t>
  </si>
  <si>
    <t>ANORÍ</t>
  </si>
  <si>
    <t>SANTO DOMINGO</t>
  </si>
  <si>
    <t>APARTADÓ</t>
  </si>
  <si>
    <t>ARBOLETES</t>
  </si>
  <si>
    <t>ARGELIA</t>
  </si>
  <si>
    <t>ARMENIA</t>
  </si>
  <si>
    <t>BARBOSA</t>
  </si>
  <si>
    <t>BELMIRA</t>
  </si>
  <si>
    <t>BELLO</t>
  </si>
  <si>
    <t>BETANIA</t>
  </si>
  <si>
    <t>BETULIA</t>
  </si>
  <si>
    <t>ALTAMIRA</t>
  </si>
  <si>
    <t>CIUDAD BOLÍVAR</t>
  </si>
  <si>
    <t>BRICEÑO</t>
  </si>
  <si>
    <t>BURITICÁ</t>
  </si>
  <si>
    <t>CÁCERES</t>
  </si>
  <si>
    <t>MANIZALES</t>
  </si>
  <si>
    <t>PIAMONTE</t>
  </si>
  <si>
    <t>CAICEDO</t>
  </si>
  <si>
    <t>CALDAS</t>
  </si>
  <si>
    <t>CAMPAMENTO</t>
  </si>
  <si>
    <t>CAÑASGORDAS</t>
  </si>
  <si>
    <t>VERSALLES</t>
  </si>
  <si>
    <t>CARACOLÍ</t>
  </si>
  <si>
    <t>EL BAGRE</t>
  </si>
  <si>
    <t>SANTA ROSA</t>
  </si>
  <si>
    <t>CARAMANTA</t>
  </si>
  <si>
    <t>SUCRE</t>
  </si>
  <si>
    <t>CAREPA</t>
  </si>
  <si>
    <t>EL CARMEN DE VIBORAL</t>
  </si>
  <si>
    <t>LA ESPERANZA</t>
  </si>
  <si>
    <t>CAROLINA</t>
  </si>
  <si>
    <t>CAUCASIA</t>
  </si>
  <si>
    <t>PUERTO COLOMBIA</t>
  </si>
  <si>
    <t>PUEBLO NUEVO</t>
  </si>
  <si>
    <t>PUERTO GAITÁN</t>
  </si>
  <si>
    <t>CHIGORODÓ</t>
  </si>
  <si>
    <t>CISNEROS</t>
  </si>
  <si>
    <t>ALGARROBO</t>
  </si>
  <si>
    <t>COCORNÁ</t>
  </si>
  <si>
    <t>LA PRIMAVERA</t>
  </si>
  <si>
    <t>LA FLORIDA</t>
  </si>
  <si>
    <t>CONCEPCIÓN</t>
  </si>
  <si>
    <t>CONCORDIA</t>
  </si>
  <si>
    <t>MORELIA</t>
  </si>
  <si>
    <t>SAN FRANCISCO</t>
  </si>
  <si>
    <t>SALAZAR</t>
  </si>
  <si>
    <t>COPACABANA</t>
  </si>
  <si>
    <t>DABEIBA</t>
  </si>
  <si>
    <t>EBÉJICO</t>
  </si>
  <si>
    <t>SEVILLA</t>
  </si>
  <si>
    <t>PUERTO LÓPEZ</t>
  </si>
  <si>
    <t>ENVIGADO</t>
  </si>
  <si>
    <t>FREDONIA</t>
  </si>
  <si>
    <t>MARSELLA</t>
  </si>
  <si>
    <t>FRONTINO</t>
  </si>
  <si>
    <t>GIRALDO</t>
  </si>
  <si>
    <t>GIRARDOTA</t>
  </si>
  <si>
    <t>SAN ANDRÉS</t>
  </si>
  <si>
    <t>GÓMEZ PLATA</t>
  </si>
  <si>
    <t>LA ESTRELLA</t>
  </si>
  <si>
    <t>GRANADA</t>
  </si>
  <si>
    <t>SANTA ANA</t>
  </si>
  <si>
    <t>GUADALUPE</t>
  </si>
  <si>
    <t>GUARNE</t>
  </si>
  <si>
    <t>EL ROBLE</t>
  </si>
  <si>
    <t>HELICONIA</t>
  </si>
  <si>
    <t>HISPANIA</t>
  </si>
  <si>
    <t>ITUANGO</t>
  </si>
  <si>
    <t>SANTA LUCÍA</t>
  </si>
  <si>
    <t>JARDÍN</t>
  </si>
  <si>
    <t>JERICÓ</t>
  </si>
  <si>
    <t>PALOCABILDO</t>
  </si>
  <si>
    <t>MONTECRISTO</t>
  </si>
  <si>
    <t>LOS PATIOS</t>
  </si>
  <si>
    <t>LA CEJA</t>
  </si>
  <si>
    <t>SAN MIGUEL</t>
  </si>
  <si>
    <t>LA PINTADA</t>
  </si>
  <si>
    <t>LA UNIÓN</t>
  </si>
  <si>
    <t>LIBORINA</t>
  </si>
  <si>
    <t>CURITÍ</t>
  </si>
  <si>
    <t>BELÉN</t>
  </si>
  <si>
    <t>MACEO</t>
  </si>
  <si>
    <t>MARINILLA</t>
  </si>
  <si>
    <t>MONTEBELLO</t>
  </si>
  <si>
    <t>MURINDÓ</t>
  </si>
  <si>
    <t>MUTATÁ</t>
  </si>
  <si>
    <t>NARIÑO</t>
  </si>
  <si>
    <t>NECOCLÍ</t>
  </si>
  <si>
    <t>NECHÍ</t>
  </si>
  <si>
    <t>OLAYA</t>
  </si>
  <si>
    <t>PEÑOL</t>
  </si>
  <si>
    <t>EL PEÑOL</t>
  </si>
  <si>
    <t>PEQUE</t>
  </si>
  <si>
    <t>BARBACOAS</t>
  </si>
  <si>
    <t>PUEBLORRICO</t>
  </si>
  <si>
    <t>CALIFORNIA</t>
  </si>
  <si>
    <t>PUERTO BERRÍO</t>
  </si>
  <si>
    <t>PUERTO NARE</t>
  </si>
  <si>
    <t>LA SIERRA</t>
  </si>
  <si>
    <t>PUERTO TRIUNFO</t>
  </si>
  <si>
    <t>REMEDIOS</t>
  </si>
  <si>
    <t>SANTA ISABEL</t>
  </si>
  <si>
    <t>RETIRO</t>
  </si>
  <si>
    <t>RIONEGRO</t>
  </si>
  <si>
    <t>SABANALARGA</t>
  </si>
  <si>
    <t>SABANETA</t>
  </si>
  <si>
    <t>SALGAR</t>
  </si>
  <si>
    <t>SAN ANDRÉS DE CUERQUÍA</t>
  </si>
  <si>
    <t>SAN CARLOS</t>
  </si>
  <si>
    <t>AQUITANIA</t>
  </si>
  <si>
    <t>SAN JERÓNIMO</t>
  </si>
  <si>
    <t>SAN JOSÉ DE LA MONTAÑA</t>
  </si>
  <si>
    <t>SAN JUAN DE URABÁ</t>
  </si>
  <si>
    <t>SAN LUIS</t>
  </si>
  <si>
    <t>LA TEBAIDA</t>
  </si>
  <si>
    <t>SOPETRÁN</t>
  </si>
  <si>
    <t>SAN PEDRO</t>
  </si>
  <si>
    <t>LA PALMA</t>
  </si>
  <si>
    <t>SANTA CATALINA</t>
  </si>
  <si>
    <t>SAN RAFAEL</t>
  </si>
  <si>
    <t>SAN ROQUE</t>
  </si>
  <si>
    <t>PROVIDENCIA</t>
  </si>
  <si>
    <t>SANTA ROSA DE OSOS</t>
  </si>
  <si>
    <t>SAN PABLO</t>
  </si>
  <si>
    <t>SANTIAGO</t>
  </si>
  <si>
    <t>EL SANTUARIO</t>
  </si>
  <si>
    <t>SEGOVIA</t>
  </si>
  <si>
    <t>CÓRDOBA</t>
  </si>
  <si>
    <t>TÁMESIS</t>
  </si>
  <si>
    <t>PALERMO</t>
  </si>
  <si>
    <t>TARAZÁ</t>
  </si>
  <si>
    <t>TARSO</t>
  </si>
  <si>
    <t>TITIRIBÍ</t>
  </si>
  <si>
    <t>TOLEDO</t>
  </si>
  <si>
    <t>BUENAVISTA</t>
  </si>
  <si>
    <t>TURBO</t>
  </si>
  <si>
    <t>PUEBLO BELLO</t>
  </si>
  <si>
    <t>PUERTO RICO</t>
  </si>
  <si>
    <t>URAMITA</t>
  </si>
  <si>
    <t>AMBALEMA</t>
  </si>
  <si>
    <t>URRAO</t>
  </si>
  <si>
    <t>VALDIVIA</t>
  </si>
  <si>
    <t>VALPARAÍSO</t>
  </si>
  <si>
    <t>VEGACHÍ</t>
  </si>
  <si>
    <t>VENECIA</t>
  </si>
  <si>
    <t>VIGÍA DEL FUERTE</t>
  </si>
  <si>
    <t>YALÍ</t>
  </si>
  <si>
    <t>YARUMAL</t>
  </si>
  <si>
    <t>YOLOMBÓ</t>
  </si>
  <si>
    <t>LA ARGENTINA</t>
  </si>
  <si>
    <t>ZARAGOZA</t>
  </si>
  <si>
    <t>BARANOA</t>
  </si>
  <si>
    <t>PITAL</t>
  </si>
  <si>
    <t>CAMPO DE LA CRUZ</t>
  </si>
  <si>
    <t>CANDELARIA</t>
  </si>
  <si>
    <t>GALAPA</t>
  </si>
  <si>
    <t>JUAN DE ACOSTA</t>
  </si>
  <si>
    <t>LURUACO</t>
  </si>
  <si>
    <t>MALAMBO</t>
  </si>
  <si>
    <t>MANATÍ</t>
  </si>
  <si>
    <t>PALMAR DE VARELA</t>
  </si>
  <si>
    <t>PIOJÓ</t>
  </si>
  <si>
    <t>POLONUEVO</t>
  </si>
  <si>
    <t>PONEDERA</t>
  </si>
  <si>
    <t>REPELÓN</t>
  </si>
  <si>
    <t>SABANAGRANDE</t>
  </si>
  <si>
    <t>COLOMBIA</t>
  </si>
  <si>
    <t>SANTO TOMÁS</t>
  </si>
  <si>
    <t>SOLEDAD</t>
  </si>
  <si>
    <t>SUAN</t>
  </si>
  <si>
    <t>TUBARÁ</t>
  </si>
  <si>
    <t>USIACURÍ</t>
  </si>
  <si>
    <t>ACHÍ</t>
  </si>
  <si>
    <t>BOYACÁ</t>
  </si>
  <si>
    <t>GUAMO</t>
  </si>
  <si>
    <t>ALTOS DEL ROSARIO</t>
  </si>
  <si>
    <t>ARENAL</t>
  </si>
  <si>
    <t>ARJONA</t>
  </si>
  <si>
    <t>ARROYOHONDO</t>
  </si>
  <si>
    <t>BARRANCO DE LOBA</t>
  </si>
  <si>
    <t>SAN ANTONIO</t>
  </si>
  <si>
    <t>CALAMAR</t>
  </si>
  <si>
    <t>CANTAGALLO</t>
  </si>
  <si>
    <t>SAN LORENZO</t>
  </si>
  <si>
    <t>CICUCO</t>
  </si>
  <si>
    <t>LA PEÑA</t>
  </si>
  <si>
    <t>CLEMENCIA</t>
  </si>
  <si>
    <t>EL CARMEN DE BOLÍVAR</t>
  </si>
  <si>
    <t>EL GUAMO</t>
  </si>
  <si>
    <t>EL PEÑÓN</t>
  </si>
  <si>
    <t>HATILLO DE LOBA</t>
  </si>
  <si>
    <t>LA VICTORIA</t>
  </si>
  <si>
    <t>MAGANGUÉ</t>
  </si>
  <si>
    <t>MADRID</t>
  </si>
  <si>
    <t>SAN SEBASTIÁN DE BUENAVISTA</t>
  </si>
  <si>
    <t>PUERTO NARIÑO</t>
  </si>
  <si>
    <t>MAHATES</t>
  </si>
  <si>
    <t>SAN JOAQUÍN</t>
  </si>
  <si>
    <t>MARGARITA</t>
  </si>
  <si>
    <t>SAN MARTÍN</t>
  </si>
  <si>
    <t>MARÍA LA BAJA</t>
  </si>
  <si>
    <t>EL DORADO</t>
  </si>
  <si>
    <t>SAN AGUSTÍN</t>
  </si>
  <si>
    <t>SAN MATEO</t>
  </si>
  <si>
    <t>MOMPÓS</t>
  </si>
  <si>
    <t>EL ROSARIO</t>
  </si>
  <si>
    <t>MORALES</t>
  </si>
  <si>
    <t>PINILLOS</t>
  </si>
  <si>
    <t>REGIDOR</t>
  </si>
  <si>
    <t>SAN CAYETANO</t>
  </si>
  <si>
    <t>RÍO VIEJO</t>
  </si>
  <si>
    <t>NOROSÍ</t>
  </si>
  <si>
    <t>SAN FERNANDO</t>
  </si>
  <si>
    <t>SAN JACINTO</t>
  </si>
  <si>
    <t>SAN JACINTO DEL CAUCA</t>
  </si>
  <si>
    <t>SAN JUAN NEPOMUCENO</t>
  </si>
  <si>
    <t>SAN MARTÍN DE LOBA</t>
  </si>
  <si>
    <t>EL CARMEN</t>
  </si>
  <si>
    <t>SANTA ROSA DEL SUR</t>
  </si>
  <si>
    <t>SIMITÍ</t>
  </si>
  <si>
    <t>MONTERREY</t>
  </si>
  <si>
    <t>SOPLAVIENTO</t>
  </si>
  <si>
    <t>TALAIGUA NUEVO</t>
  </si>
  <si>
    <t>TURBACO</t>
  </si>
  <si>
    <t>TURBANÁ</t>
  </si>
  <si>
    <t>VILLANUEVA</t>
  </si>
  <si>
    <t>ZAMBRANO</t>
  </si>
  <si>
    <t>TUNJA</t>
  </si>
  <si>
    <t>ALMEIDA</t>
  </si>
  <si>
    <t>ARCABUCO</t>
  </si>
  <si>
    <t>BERBEO</t>
  </si>
  <si>
    <t>BETÉITIVA</t>
  </si>
  <si>
    <t>BOAVITA</t>
  </si>
  <si>
    <t>CAMPOALEGRE</t>
  </si>
  <si>
    <t>BUSBANZÁ</t>
  </si>
  <si>
    <t>CAMPOHERMOSO</t>
  </si>
  <si>
    <t>VISTAHERMOSA</t>
  </si>
  <si>
    <t>CERINZA</t>
  </si>
  <si>
    <t>CHINAVITA</t>
  </si>
  <si>
    <t>CHIQUINQUIRÁ</t>
  </si>
  <si>
    <t>CHISCAS</t>
  </si>
  <si>
    <t>EL TAMBO</t>
  </si>
  <si>
    <t>CHITA</t>
  </si>
  <si>
    <t>LA PLAYA</t>
  </si>
  <si>
    <t>CHITARAQUE</t>
  </si>
  <si>
    <t>CHIVATÁ</t>
  </si>
  <si>
    <t>CIÉNEGA</t>
  </si>
  <si>
    <t>CÓMBITA</t>
  </si>
  <si>
    <t>COPER</t>
  </si>
  <si>
    <t>CORRALES</t>
  </si>
  <si>
    <t>COVARACHÍA</t>
  </si>
  <si>
    <t>CUBARÁ</t>
  </si>
  <si>
    <t>CUCAITA</t>
  </si>
  <si>
    <t>CUÍTIVA</t>
  </si>
  <si>
    <t>CHÍQUIZA</t>
  </si>
  <si>
    <t>CHIVOR</t>
  </si>
  <si>
    <t>DUITAMA</t>
  </si>
  <si>
    <t>TRINIDAD</t>
  </si>
  <si>
    <t>EL COCUY</t>
  </si>
  <si>
    <t>EL ESPINO</t>
  </si>
  <si>
    <t>FIRAVITOBA</t>
  </si>
  <si>
    <t>FLORESTA</t>
  </si>
  <si>
    <t>GACHANTIVÁ</t>
  </si>
  <si>
    <t>GARAGOA</t>
  </si>
  <si>
    <t>GUACAMAYAS</t>
  </si>
  <si>
    <t>GUATEQUE</t>
  </si>
  <si>
    <t>SIBATÉ</t>
  </si>
  <si>
    <t>GUAYATÁ</t>
  </si>
  <si>
    <t>GÜICÁN</t>
  </si>
  <si>
    <t>EL BANCO</t>
  </si>
  <si>
    <t>IZA</t>
  </si>
  <si>
    <t>JENESANO</t>
  </si>
  <si>
    <t>LABRANZAGRANDE</t>
  </si>
  <si>
    <t>LA CAPILLA</t>
  </si>
  <si>
    <t>LA UVITA</t>
  </si>
  <si>
    <t>VILLA DE LEYVA</t>
  </si>
  <si>
    <t>MACANAL</t>
  </si>
  <si>
    <t>MARIPÍ</t>
  </si>
  <si>
    <t>MIRAFLORES</t>
  </si>
  <si>
    <t>MONGUA</t>
  </si>
  <si>
    <t>MONGUÍ</t>
  </si>
  <si>
    <t>MONIQUIRÁ</t>
  </si>
  <si>
    <t>MOTAVITA</t>
  </si>
  <si>
    <t>MUZO</t>
  </si>
  <si>
    <t>NOBSA</t>
  </si>
  <si>
    <t>NUEVO COLÓN</t>
  </si>
  <si>
    <t>OICATÁ</t>
  </si>
  <si>
    <t>OTANCHE</t>
  </si>
  <si>
    <t>CACHIPAY</t>
  </si>
  <si>
    <t>PACHAVITA</t>
  </si>
  <si>
    <t>PÁEZ</t>
  </si>
  <si>
    <t>PAIPA</t>
  </si>
  <si>
    <t>PAJARITO</t>
  </si>
  <si>
    <t>CORINTO</t>
  </si>
  <si>
    <t>PANQUEBA</t>
  </si>
  <si>
    <t>PAUNA</t>
  </si>
  <si>
    <t>PAYA</t>
  </si>
  <si>
    <t>PAZ DE RÍO</t>
  </si>
  <si>
    <t>PESCA</t>
  </si>
  <si>
    <t>PISBA</t>
  </si>
  <si>
    <t>PUERTO BOYACÁ</t>
  </si>
  <si>
    <t>QUÍPAMA</t>
  </si>
  <si>
    <t>RAMIRIQUÍ</t>
  </si>
  <si>
    <t>RÁQUIRA</t>
  </si>
  <si>
    <t>RONDÓN</t>
  </si>
  <si>
    <t>SABOYÁ</t>
  </si>
  <si>
    <t>EL MOLINO</t>
  </si>
  <si>
    <t>SÁCHICA</t>
  </si>
  <si>
    <t>SAMACÁ</t>
  </si>
  <si>
    <t>LA CUMBRE</t>
  </si>
  <si>
    <t>SAN EDUARDO</t>
  </si>
  <si>
    <t>SAN JOSÉ DE PARE</t>
  </si>
  <si>
    <t>SAN LUIS DE GACENO</t>
  </si>
  <si>
    <t>GUAMAL</t>
  </si>
  <si>
    <t>SAN MIGUEL DE SEMA</t>
  </si>
  <si>
    <t>SAN PABLO DE BORBUR</t>
  </si>
  <si>
    <t>SANTANA</t>
  </si>
  <si>
    <t>SANTA MARÍA</t>
  </si>
  <si>
    <t>SANTA ROSA DE VITERBO</t>
  </si>
  <si>
    <t>SANTA SOFÍA</t>
  </si>
  <si>
    <t>SATIVANORTE</t>
  </si>
  <si>
    <t>SATIVASUR</t>
  </si>
  <si>
    <t>SIACHOQUE</t>
  </si>
  <si>
    <t>SOATÁ</t>
  </si>
  <si>
    <t>SOCOTÁ</t>
  </si>
  <si>
    <t>PUEBLOVIEJO</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</si>
  <si>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</si>
  <si>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</si>
  <si>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</si>
  <si>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</si>
  <si>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</si>
  <si>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</si>
  <si>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</si>
  <si>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</si>
  <si>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</si>
  <si>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</si>
  <si>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</si>
  <si>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</si>
  <si>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</si>
  <si>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</si>
  <si>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</si>
  <si>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</si>
  <si>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</si>
  <si>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</si>
  <si>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</si>
  <si>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</si>
  <si>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</si>
  <si>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</si>
  <si>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</si>
  <si>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PÁRAMO</t>
  </si>
  <si>
    <t>VENTAQUEMADA</t>
  </si>
  <si>
    <t>VIRACACHÁ</t>
  </si>
  <si>
    <t>ZETAQUIRA</t>
  </si>
  <si>
    <t>AGUADAS</t>
  </si>
  <si>
    <t>PORE</t>
  </si>
  <si>
    <t>ANSERMA</t>
  </si>
  <si>
    <t>ARANZAZU</t>
  </si>
  <si>
    <t>BELALCÁZAR</t>
  </si>
  <si>
    <t>EL ÁGUILA</t>
  </si>
  <si>
    <t>CHINCHINÁ</t>
  </si>
  <si>
    <t>FILADELFIA</t>
  </si>
  <si>
    <t>LA DORADA</t>
  </si>
  <si>
    <t>LA MERCED</t>
  </si>
  <si>
    <t>MANZANARES</t>
  </si>
  <si>
    <t>MARMATO</t>
  </si>
  <si>
    <t>MARQUETALIA</t>
  </si>
  <si>
    <t>MARULANDA</t>
  </si>
  <si>
    <t>NEIRA</t>
  </si>
  <si>
    <t>PUEBLO RICO</t>
  </si>
  <si>
    <t>NORCASIA</t>
  </si>
  <si>
    <t>PÁCORA</t>
  </si>
  <si>
    <t>PALESTINA</t>
  </si>
  <si>
    <t>ARAUCA</t>
  </si>
  <si>
    <t>LA PLATA</t>
  </si>
  <si>
    <t>PENSILVANIA</t>
  </si>
  <si>
    <t>ARBOLEDA</t>
  </si>
  <si>
    <t>RIOSUCIO</t>
  </si>
  <si>
    <t>FLORENCIA</t>
  </si>
  <si>
    <t>RISARALDA</t>
  </si>
  <si>
    <t>SALAMINA</t>
  </si>
  <si>
    <t>SAMANÁ</t>
  </si>
  <si>
    <t>SAN DIEGO</t>
  </si>
  <si>
    <t>SUPÍA</t>
  </si>
  <si>
    <t>VICTORIA</t>
  </si>
  <si>
    <t>VILLAMARÍA</t>
  </si>
  <si>
    <t>COROZAL</t>
  </si>
  <si>
    <t>VITERBO</t>
  </si>
  <si>
    <t>LOS ANDES</t>
  </si>
  <si>
    <t>ALBANIA</t>
  </si>
  <si>
    <t>CARTAGENA DEL CHAIRÁ</t>
  </si>
  <si>
    <t>CURILLO</t>
  </si>
  <si>
    <t>EL DONCELLO</t>
  </si>
  <si>
    <t>LA MONTAÑITA</t>
  </si>
  <si>
    <t>SANTUARIO</t>
  </si>
  <si>
    <t>MILÁN</t>
  </si>
  <si>
    <t>SAN JOSÉ DEL FRAGUA</t>
  </si>
  <si>
    <t>SAN VICENTE DEL CAGUÁN</t>
  </si>
  <si>
    <t>SOLANO</t>
  </si>
  <si>
    <t>PUERTO TEJADA</t>
  </si>
  <si>
    <t>SOLITA</t>
  </si>
  <si>
    <t>POPAYÁN</t>
  </si>
  <si>
    <t>EL CHARCO</t>
  </si>
  <si>
    <t>OLAYA HERRERA</t>
  </si>
  <si>
    <t>ALMAGUER</t>
  </si>
  <si>
    <t>LA BELLEZA</t>
  </si>
  <si>
    <t>BALBOA</t>
  </si>
  <si>
    <t>BOLÍVAR</t>
  </si>
  <si>
    <t>NUEVA GRANADA</t>
  </si>
  <si>
    <t>CAJIBÍO</t>
  </si>
  <si>
    <t>ORTEGA</t>
  </si>
  <si>
    <t>CALDONO</t>
  </si>
  <si>
    <t>CALOTO</t>
  </si>
  <si>
    <t>GUACHENÉ</t>
  </si>
  <si>
    <t>OBANDO</t>
  </si>
  <si>
    <t>BARAYA</t>
  </si>
  <si>
    <t>LA PAZ</t>
  </si>
  <si>
    <t>MOSQUERA</t>
  </si>
  <si>
    <t>URIBE</t>
  </si>
  <si>
    <t>INZÁ</t>
  </si>
  <si>
    <t>JAMBALÓ</t>
  </si>
  <si>
    <t>LA VEGA</t>
  </si>
  <si>
    <t>MERCADERES</t>
  </si>
  <si>
    <t>ARBOLEDAS</t>
  </si>
  <si>
    <t>SAN JUANITO</t>
  </si>
  <si>
    <t>CAJAMARCA</t>
  </si>
  <si>
    <t>MIRANDA</t>
  </si>
  <si>
    <t>PADILLA</t>
  </si>
  <si>
    <t>HUILA</t>
  </si>
  <si>
    <t>RICAURTE</t>
  </si>
  <si>
    <t>LA MESA</t>
  </si>
  <si>
    <t>PATÍA</t>
  </si>
  <si>
    <t>PIENDAMÓ</t>
  </si>
  <si>
    <t>PURACÉ</t>
  </si>
  <si>
    <t>ROSAS</t>
  </si>
  <si>
    <t>SAN SEBASTIÁN</t>
  </si>
  <si>
    <t>EL ROSAL</t>
  </si>
  <si>
    <t>VALENCIA</t>
  </si>
  <si>
    <t>SANTANDER DE QUILICHAO</t>
  </si>
  <si>
    <t>LOURDES</t>
  </si>
  <si>
    <t>SILVIA</t>
  </si>
  <si>
    <t>SUÁREZ</t>
  </si>
  <si>
    <t>TIMBÍO</t>
  </si>
  <si>
    <t>TIMBIQUÍ</t>
  </si>
  <si>
    <t>SAN BERNARDO</t>
  </si>
  <si>
    <t>LA CRUZ</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</si>
  <si>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</si>
  <si>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</si>
  <si>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</si>
  <si>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</si>
  <si>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</si>
  <si>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</si>
  <si>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</si>
  <si>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</si>
  <si>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</si>
  <si>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</si>
  <si>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</si>
  <si>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</si>
  <si>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</si>
  <si>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</si>
  <si>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</si>
  <si>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</si>
  <si>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</si>
  <si>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PAILITAS</t>
  </si>
  <si>
    <t>RIVERA</t>
  </si>
  <si>
    <t>PELAYA</t>
  </si>
  <si>
    <t>RÍO DE ORO</t>
  </si>
  <si>
    <t>SAN ALBERTO</t>
  </si>
  <si>
    <t>LÍBANO</t>
  </si>
  <si>
    <t>PUERTO CARREÑO</t>
  </si>
  <si>
    <t>TAMALAMEQUE</t>
  </si>
  <si>
    <t>MONTERÍA</t>
  </si>
  <si>
    <t>EL CERRITO</t>
  </si>
  <si>
    <t>LETICIA</t>
  </si>
  <si>
    <t>TENERIFE</t>
  </si>
  <si>
    <t>PEREIRA</t>
  </si>
  <si>
    <t>VILLAVICENCIO</t>
  </si>
  <si>
    <t>AYAPEL</t>
  </si>
  <si>
    <t>COTORRA</t>
  </si>
  <si>
    <t>CANALETE</t>
  </si>
  <si>
    <t>CERETÉ</t>
  </si>
  <si>
    <t>CHIMÁ</t>
  </si>
  <si>
    <t>CHINÚ</t>
  </si>
  <si>
    <t>ANDALUCÍA</t>
  </si>
  <si>
    <t>CIÉNAGA DE ORO</t>
  </si>
  <si>
    <t>TIERRALTA</t>
  </si>
  <si>
    <t>REMOLINO</t>
  </si>
  <si>
    <t>EL PLAYÓN</t>
  </si>
  <si>
    <t>LOS CÓRDOBAS</t>
  </si>
  <si>
    <t>MOMIL</t>
  </si>
  <si>
    <t>MONTELÍBANO</t>
  </si>
  <si>
    <t>MOÑITOS</t>
  </si>
  <si>
    <t>PLANETA RICA</t>
  </si>
  <si>
    <t>PAMPLONA</t>
  </si>
  <si>
    <t>PALMIRA</t>
  </si>
  <si>
    <t>NEIVA</t>
  </si>
  <si>
    <t>PUERTO ESCONDIDO</t>
  </si>
  <si>
    <t>PUERTO LIBERTADOR</t>
  </si>
  <si>
    <t>SAHAGÚN</t>
  </si>
  <si>
    <t>TUCHÍN</t>
  </si>
  <si>
    <t>SAN ANTERO</t>
  </si>
  <si>
    <t>SAN BERNARDO DEL VIENTO</t>
  </si>
  <si>
    <t>SAN PELAYO</t>
  </si>
  <si>
    <t>SANTA MARTA</t>
  </si>
  <si>
    <t>FLORIDA</t>
  </si>
  <si>
    <t>AGUA DE DIOS</t>
  </si>
  <si>
    <t>ALBÁN</t>
  </si>
  <si>
    <t>ANAPOIMA</t>
  </si>
  <si>
    <t>ANOLAIMA</t>
  </si>
  <si>
    <t>ARBELÁEZ</t>
  </si>
  <si>
    <t>BELTRÁN</t>
  </si>
  <si>
    <t>BITUIMA</t>
  </si>
  <si>
    <t>BOJACÁ</t>
  </si>
  <si>
    <t>CABRERA</t>
  </si>
  <si>
    <t>CAJICÁ</t>
  </si>
  <si>
    <t>CAPARRAPÍ</t>
  </si>
  <si>
    <t>CARMEN DE CARUPA</t>
  </si>
  <si>
    <t>HATO</t>
  </si>
  <si>
    <t>CHAGUANÍ</t>
  </si>
  <si>
    <t>CHÍA</t>
  </si>
  <si>
    <t>CHIPAQUE</t>
  </si>
  <si>
    <t>CHOACHÍ</t>
  </si>
  <si>
    <t>LA LLANADA</t>
  </si>
  <si>
    <t>CHOCONTÁ</t>
  </si>
  <si>
    <t>COGUA</t>
  </si>
  <si>
    <t>COTA</t>
  </si>
  <si>
    <t>CUCUNUBÁ</t>
  </si>
  <si>
    <t>EL COLEGIO</t>
  </si>
  <si>
    <t>FACATATIVÁ</t>
  </si>
  <si>
    <t>FOSCA</t>
  </si>
  <si>
    <t>FUNZA</t>
  </si>
  <si>
    <t>FÚQUENE</t>
  </si>
  <si>
    <t>FUSAGASUGÁ</t>
  </si>
  <si>
    <t>GACHANCIPÁ</t>
  </si>
  <si>
    <t>GACHETÁ</t>
  </si>
  <si>
    <t>GAMA</t>
  </si>
  <si>
    <t>GIRARDOT</t>
  </si>
  <si>
    <t>GUACHETÁ</t>
  </si>
  <si>
    <t>GUADUAS</t>
  </si>
  <si>
    <t>GUASCA</t>
  </si>
  <si>
    <t>GUATAQUÍ</t>
  </si>
  <si>
    <t>GUATAVITA</t>
  </si>
  <si>
    <t>GUAYABETAL</t>
  </si>
  <si>
    <t>GUTIÉRREZ</t>
  </si>
  <si>
    <t>JERUSALÉN</t>
  </si>
  <si>
    <t>JUNÍN</t>
  </si>
  <si>
    <t>LA CALERA</t>
  </si>
  <si>
    <t>LENGUAZAQUE</t>
  </si>
  <si>
    <t>MANTA</t>
  </si>
  <si>
    <t>MEDINA</t>
  </si>
  <si>
    <t>NEMOCÓN</t>
  </si>
  <si>
    <t>NILO</t>
  </si>
  <si>
    <t>NIMAIMA</t>
  </si>
  <si>
    <t>NOCAIMA</t>
  </si>
  <si>
    <t>PACHO</t>
  </si>
  <si>
    <t>PAIME</t>
  </si>
  <si>
    <t>PANDI</t>
  </si>
  <si>
    <t>PARATEBUENO</t>
  </si>
  <si>
    <t>PASCA</t>
  </si>
  <si>
    <t>PUERTO SALGAR</t>
  </si>
  <si>
    <t>PULÍ</t>
  </si>
  <si>
    <t>QUEBRADANEGRA</t>
  </si>
  <si>
    <t>QUETAME</t>
  </si>
  <si>
    <t>QUIPILE</t>
  </si>
  <si>
    <t>APULO</t>
  </si>
  <si>
    <t>SAN ANTONIO DEL TEQUENDAMA</t>
  </si>
  <si>
    <t>SASAIMA</t>
  </si>
  <si>
    <t>SESQUILÉ</t>
  </si>
  <si>
    <t>SAN BENITO</t>
  </si>
  <si>
    <t>SILVANIA</t>
  </si>
  <si>
    <t>SIMIJACA</t>
  </si>
  <si>
    <t>EL RETÉN</t>
  </si>
  <si>
    <t>SOACHA</t>
  </si>
  <si>
    <t>SOPÓ</t>
  </si>
  <si>
    <t>SUBACHOQUE</t>
  </si>
  <si>
    <t>SUESCA</t>
  </si>
  <si>
    <t>SUPATÁ</t>
  </si>
  <si>
    <t>SUSA</t>
  </si>
  <si>
    <t>SUTATAUSA</t>
  </si>
  <si>
    <t>TABIO</t>
  </si>
  <si>
    <t>TAUSA</t>
  </si>
  <si>
    <t>TENA</t>
  </si>
  <si>
    <t>TENJO</t>
  </si>
  <si>
    <t>TIBACUY</t>
  </si>
  <si>
    <t>TIBIRITA</t>
  </si>
  <si>
    <t>TOCAIMA</t>
  </si>
  <si>
    <t>TOCANCIPÁ</t>
  </si>
  <si>
    <t>TOLIMA</t>
  </si>
  <si>
    <t>TOPAIPÍ</t>
  </si>
  <si>
    <t>UBALÁ</t>
  </si>
  <si>
    <t>UBAQUE</t>
  </si>
  <si>
    <t>UNE</t>
  </si>
  <si>
    <t>ÚTICA</t>
  </si>
  <si>
    <t>VERGARA</t>
  </si>
  <si>
    <t>VIANÍ</t>
  </si>
  <si>
    <t>VILLAGÓMEZ</t>
  </si>
  <si>
    <t>VILLAPINZÓN</t>
  </si>
  <si>
    <t>VILLETA</t>
  </si>
  <si>
    <t>VIOTÁ</t>
  </si>
  <si>
    <t>YACOPÍ</t>
  </si>
  <si>
    <t>EL CASTILLO</t>
  </si>
  <si>
    <t>ZIPACÓN</t>
  </si>
  <si>
    <t>ZIPAQUIRÁ</t>
  </si>
  <si>
    <t>VILLA DEL ROSARIO</t>
  </si>
  <si>
    <t>ACANDÍ</t>
  </si>
  <si>
    <t>BAGADÓ</t>
  </si>
  <si>
    <t>PUERTO LLERAS</t>
  </si>
  <si>
    <t>CÉRTEGUI</t>
  </si>
  <si>
    <t>CONDOTO</t>
  </si>
  <si>
    <t>EL CARMEN DE ATRATO</t>
  </si>
  <si>
    <t>EL PIÑÓN</t>
  </si>
  <si>
    <t>ISTMINA</t>
  </si>
  <si>
    <t>JURADÓ</t>
  </si>
  <si>
    <t>LLORÓ</t>
  </si>
  <si>
    <t>NÓVITA</t>
  </si>
  <si>
    <t>NUQUÍ</t>
  </si>
  <si>
    <t>SAN JOSÉ DEL PALMAR</t>
  </si>
  <si>
    <t>RIOBLANCO</t>
  </si>
  <si>
    <t>SIPÍ</t>
  </si>
  <si>
    <t>TADÓ</t>
  </si>
  <si>
    <t>UNGUÍA</t>
  </si>
  <si>
    <t>ACEVEDO</t>
  </si>
  <si>
    <t>SAN MARCOS</t>
  </si>
  <si>
    <t>AGRADO</t>
  </si>
  <si>
    <t>AIPE</t>
  </si>
  <si>
    <t>ALGECIRAS</t>
  </si>
  <si>
    <t>ELÍAS</t>
  </si>
  <si>
    <t>GARZÓN</t>
  </si>
  <si>
    <t>GIGANTE</t>
  </si>
  <si>
    <t>HOBO</t>
  </si>
  <si>
    <t>NÁTAGA</t>
  </si>
  <si>
    <t>OPORAPA</t>
  </si>
  <si>
    <t>PAICOL</t>
  </si>
  <si>
    <t>PITALITO</t>
  </si>
  <si>
    <t>SALADOBLANCO</t>
  </si>
  <si>
    <t>PRADERA</t>
  </si>
  <si>
    <t>SUAZA</t>
  </si>
  <si>
    <t>SAN CALIXTO</t>
  </si>
  <si>
    <t>TARQUI</t>
  </si>
  <si>
    <t>TESALIA</t>
  </si>
  <si>
    <t>TELLO</t>
  </si>
  <si>
    <t>TERUEL</t>
  </si>
  <si>
    <t>TIMANÁ</t>
  </si>
  <si>
    <t>VILLAVIEJA</t>
  </si>
  <si>
    <t>POTOSÍ</t>
  </si>
  <si>
    <t>YAGUARÁ</t>
  </si>
  <si>
    <t>RIOHACHA</t>
  </si>
  <si>
    <t>GALÁN</t>
  </si>
  <si>
    <t>BARRANCAS</t>
  </si>
  <si>
    <t>DIBULLA</t>
  </si>
  <si>
    <t>DISTRACCIÓN</t>
  </si>
  <si>
    <t>CAIMITO</t>
  </si>
  <si>
    <t>FONSECA</t>
  </si>
  <si>
    <t>HATONUEVO</t>
  </si>
  <si>
    <t>LA JAGUA DEL PILAR</t>
  </si>
  <si>
    <t>MAICAO</t>
  </si>
  <si>
    <t>MANAURE</t>
  </si>
  <si>
    <t>SAN JUAN DEL CESAR</t>
  </si>
  <si>
    <t>URIBIA</t>
  </si>
  <si>
    <t>URUMITA</t>
  </si>
  <si>
    <t>ARACATACA</t>
  </si>
  <si>
    <t>CAUCA</t>
  </si>
  <si>
    <t>SAMPUÉS</t>
  </si>
  <si>
    <t>CIÉNAGA</t>
  </si>
  <si>
    <t>FUNDACIÓN</t>
  </si>
  <si>
    <t>MURILLO</t>
  </si>
  <si>
    <t>PEDRAZA</t>
  </si>
  <si>
    <t>PIVIJAY</t>
  </si>
  <si>
    <t>PLATO</t>
  </si>
  <si>
    <t>SAN ZENÓN</t>
  </si>
  <si>
    <t>SANTA BÁRBARA DE PINTO</t>
  </si>
  <si>
    <t>CUNDINAMARCA</t>
  </si>
  <si>
    <t>SITIONUEVO</t>
  </si>
  <si>
    <t>RIOFRÍO</t>
  </si>
  <si>
    <t>ACACÍAS</t>
  </si>
  <si>
    <t>BARRANCA DE UPÍA</t>
  </si>
  <si>
    <t>CABUYARO</t>
  </si>
  <si>
    <t>CASTILLA LA NUEVA</t>
  </si>
  <si>
    <t>CUMARAL</t>
  </si>
  <si>
    <t>EL CALVARIO</t>
  </si>
  <si>
    <t>FUENTE DE ORO</t>
  </si>
  <si>
    <t>PUERTO SANTANDER</t>
  </si>
  <si>
    <t>MAPIRIPÁN</t>
  </si>
  <si>
    <t>SARDINATA</t>
  </si>
  <si>
    <t>MESETAS</t>
  </si>
  <si>
    <t>LA MACARENA</t>
  </si>
  <si>
    <t>LEJANÍAS</t>
  </si>
  <si>
    <t>PUERTO CONCORDIA</t>
  </si>
  <si>
    <t>RESTREPO</t>
  </si>
  <si>
    <t>SAN CARLOS DE GUAROA</t>
  </si>
  <si>
    <t>SAN JUAN DE ARAMA</t>
  </si>
  <si>
    <t>GUALMATÁN</t>
  </si>
  <si>
    <t>DOLORES</t>
  </si>
  <si>
    <t>ALDANA</t>
  </si>
  <si>
    <t>ANCUYÁ</t>
  </si>
  <si>
    <t>BUESACO</t>
  </si>
  <si>
    <t>GÉNOVA</t>
  </si>
  <si>
    <t>GUAITARILLA</t>
  </si>
  <si>
    <t>CONTADERO</t>
  </si>
  <si>
    <t>SANTANDER</t>
  </si>
  <si>
    <t>CUMBAL</t>
  </si>
  <si>
    <t>CUMBITARA</t>
  </si>
  <si>
    <t>CHACHAGÜÍ</t>
  </si>
  <si>
    <t>ROBERTO PAYÁN</t>
  </si>
  <si>
    <t>POLICARPA</t>
  </si>
  <si>
    <t>EL TABLÓN DE GÓMEZ</t>
  </si>
  <si>
    <t>FUNES</t>
  </si>
  <si>
    <t>GUACHUCAL</t>
  </si>
  <si>
    <t>ILES</t>
  </si>
  <si>
    <t>IMUÉS</t>
  </si>
  <si>
    <t>IPIALES</t>
  </si>
  <si>
    <t>PRADO</t>
  </si>
  <si>
    <t>LA TOLA</t>
  </si>
  <si>
    <t>ALPUJARRA</t>
  </si>
  <si>
    <t>LEIVA</t>
  </si>
  <si>
    <t>LINARES</t>
  </si>
  <si>
    <t>OSPINA</t>
  </si>
  <si>
    <t>PUERRES</t>
  </si>
  <si>
    <t>PUPIALES</t>
  </si>
  <si>
    <t>SAMANIEGO</t>
  </si>
  <si>
    <t>SANDONÁ</t>
  </si>
  <si>
    <t>SAN PEDRO DE CARTAGO</t>
  </si>
  <si>
    <t>SAPUYES</t>
  </si>
  <si>
    <t>TAMINANGO</t>
  </si>
  <si>
    <t>TANGUA</t>
  </si>
  <si>
    <t>MAJAGUAL</t>
  </si>
  <si>
    <t>EL RETORNO</t>
  </si>
  <si>
    <t>TÚQUERRES</t>
  </si>
  <si>
    <t>YACUANQUER</t>
  </si>
  <si>
    <t>EL TARRA</t>
  </si>
  <si>
    <t>BOCHALEMA</t>
  </si>
  <si>
    <t>BUCARASICA</t>
  </si>
  <si>
    <t>CÁCOTA</t>
  </si>
  <si>
    <t>CARCASÍ</t>
  </si>
  <si>
    <t>CHINÁCOTA</t>
  </si>
  <si>
    <t>CHITAGÁ</t>
  </si>
  <si>
    <t>CONVENCIÓN</t>
  </si>
  <si>
    <t>PIEDECUESTA</t>
  </si>
  <si>
    <t>CUCUTILLA</t>
  </si>
  <si>
    <t>DURANIA</t>
  </si>
  <si>
    <t>EL ZULIA</t>
  </si>
  <si>
    <t>GRAMALOTE</t>
  </si>
  <si>
    <t>HACARÍ</t>
  </si>
  <si>
    <t>HERRÁN</t>
  </si>
  <si>
    <t>LABATECA</t>
  </si>
  <si>
    <t>MUTISCUA</t>
  </si>
  <si>
    <t>OCAÑA</t>
  </si>
  <si>
    <t>VENADILLO</t>
  </si>
  <si>
    <t>PAMPLONITA</t>
  </si>
  <si>
    <t>RAGONVALIA</t>
  </si>
  <si>
    <t>PLANADAS</t>
  </si>
  <si>
    <t>SAN GIL</t>
  </si>
  <si>
    <t>SILOS</t>
  </si>
  <si>
    <t>TEORAMA</t>
  </si>
  <si>
    <t>TIBÚ</t>
  </si>
  <si>
    <t>VILLA CARO</t>
  </si>
  <si>
    <t>LA VIRGINIA</t>
  </si>
  <si>
    <t>CIRCASIA</t>
  </si>
  <si>
    <t>FILANDIA</t>
  </si>
  <si>
    <t>MONTENEGRO</t>
  </si>
  <si>
    <t>PIJAO</t>
  </si>
  <si>
    <t>QUIMBAYA</t>
  </si>
  <si>
    <t>SALENTO</t>
  </si>
  <si>
    <t>APÍA</t>
  </si>
  <si>
    <t>BELÉN DE UMBRÍA</t>
  </si>
  <si>
    <t>DOSQUEBRADAS</t>
  </si>
  <si>
    <t>AGUAZUL</t>
  </si>
  <si>
    <t>GUÁTICA</t>
  </si>
  <si>
    <t>LA CELIA</t>
  </si>
  <si>
    <t>MISTRATÓ</t>
  </si>
  <si>
    <t>QUINCHÍA</t>
  </si>
  <si>
    <t>SANTA ROSA DE CABAL</t>
  </si>
  <si>
    <t>BUCARAMANGA</t>
  </si>
  <si>
    <t>AGUADA</t>
  </si>
  <si>
    <t>ARATOCA</t>
  </si>
  <si>
    <t>BARICHARA</t>
  </si>
  <si>
    <t>BARRANCABERMEJA</t>
  </si>
  <si>
    <t>EL GUACAMAYO</t>
  </si>
  <si>
    <t>CAPITANEJO</t>
  </si>
  <si>
    <t>CEPITÁ</t>
  </si>
  <si>
    <t>CERRITO</t>
  </si>
  <si>
    <t>CHARALÁ</t>
  </si>
  <si>
    <t>CHARTA</t>
  </si>
  <si>
    <t>CHIMA</t>
  </si>
  <si>
    <t>CHIPATÁ</t>
  </si>
  <si>
    <t>CIMITARRA</t>
  </si>
  <si>
    <t>CONFINES</t>
  </si>
  <si>
    <t>CONTRATACIÓN</t>
  </si>
  <si>
    <t>COROMORO</t>
  </si>
  <si>
    <t>EL CARMEN DE CHUCURÍ</t>
  </si>
  <si>
    <t>LA SALINA</t>
  </si>
  <si>
    <t>ENCINO</t>
  </si>
  <si>
    <t>ENCISO</t>
  </si>
  <si>
    <t>FLORIÁN</t>
  </si>
  <si>
    <t>FLORIDABLANCA</t>
  </si>
  <si>
    <t>GIRÓN</t>
  </si>
  <si>
    <t>GUACA</t>
  </si>
  <si>
    <t>GUAPOTÁ</t>
  </si>
  <si>
    <t>GUAVATÁ</t>
  </si>
  <si>
    <t>GÜEPSA</t>
  </si>
  <si>
    <t>JESÚS MARÍA</t>
  </si>
  <si>
    <t>LANDÁZURI</t>
  </si>
  <si>
    <t>LOS SANTOS</t>
  </si>
  <si>
    <t>MACARAVITA</t>
  </si>
  <si>
    <t>MÁLAGA</t>
  </si>
  <si>
    <t>MATANZA</t>
  </si>
  <si>
    <t>MOGOTES</t>
  </si>
  <si>
    <t>MOLAGAVITA</t>
  </si>
  <si>
    <t>OCAMONTE</t>
  </si>
  <si>
    <t>OIBA</t>
  </si>
  <si>
    <t>ONZAGA</t>
  </si>
  <si>
    <t>PALMAR</t>
  </si>
  <si>
    <t>PALMAS DEL SOCORRO</t>
  </si>
  <si>
    <t>PINCHOTE</t>
  </si>
  <si>
    <t>PUENTE NACIONAL</t>
  </si>
  <si>
    <t>PUERTO PARRA</t>
  </si>
  <si>
    <t>PUERTO WILCHES</t>
  </si>
  <si>
    <t>SABANA DE TORRES</t>
  </si>
  <si>
    <t>SAN JOSÉ DE MIRANDA</t>
  </si>
  <si>
    <t>SAN VICENTE DE CHUCURÍ</t>
  </si>
  <si>
    <t>SANTA HELENA DEL OPÓN</t>
  </si>
  <si>
    <t>SIMACOTA</t>
  </si>
  <si>
    <t>SOCORRO</t>
  </si>
  <si>
    <t>SUAITA</t>
  </si>
  <si>
    <t>SURATÁ</t>
  </si>
  <si>
    <t>TONA</t>
  </si>
  <si>
    <t>VALLE DE SAN JOSÉ</t>
  </si>
  <si>
    <t>VÉLEZ</t>
  </si>
  <si>
    <t>VETAS</t>
  </si>
  <si>
    <t>ZAPATOCA</t>
  </si>
  <si>
    <t>SINCELEJO</t>
  </si>
  <si>
    <t>COVEÑAS</t>
  </si>
  <si>
    <t>CHALÁN</t>
  </si>
  <si>
    <t>GALERAS</t>
  </si>
  <si>
    <t>GUARANDA</t>
  </si>
  <si>
    <t>LOS PALMITOS</t>
  </si>
  <si>
    <t>MORROA</t>
  </si>
  <si>
    <t>OVEJAS</t>
  </si>
  <si>
    <t>PALMITO</t>
  </si>
  <si>
    <t>SAN BENITO ABAD</t>
  </si>
  <si>
    <t>SAN ONOFRE</t>
  </si>
  <si>
    <t>ROVIRA</t>
  </si>
  <si>
    <t>CHAPARRAL</t>
  </si>
  <si>
    <t>SANTIAGO DE TOLÚ</t>
  </si>
  <si>
    <t>TOLÚ VIEJO</t>
  </si>
  <si>
    <t>IBAGUÉ</t>
  </si>
  <si>
    <t>ALVARADO</t>
  </si>
  <si>
    <t>ANZOÁTEGUI</t>
  </si>
  <si>
    <t>ATACO</t>
  </si>
  <si>
    <t>CARMEN DE APICALÁ</t>
  </si>
  <si>
    <t>CASABIANCA</t>
  </si>
  <si>
    <t>COELLO</t>
  </si>
  <si>
    <t>COYAIMA</t>
  </si>
  <si>
    <t>CUNDAY</t>
  </si>
  <si>
    <t>ESPINAL</t>
  </si>
  <si>
    <t>FALAN</t>
  </si>
  <si>
    <t>FLANDES</t>
  </si>
  <si>
    <t>FRESNO</t>
  </si>
  <si>
    <t>HERVEO</t>
  </si>
  <si>
    <t>HONDA</t>
  </si>
  <si>
    <t>ICONONZO</t>
  </si>
  <si>
    <t>LÉRIDA</t>
  </si>
  <si>
    <t>MELGAR</t>
  </si>
  <si>
    <t>NATAGAIMA</t>
  </si>
  <si>
    <t>PIEDRAS</t>
  </si>
  <si>
    <t>PURIFICACIÓN</t>
  </si>
  <si>
    <t>RONCESVALLES</t>
  </si>
  <si>
    <t>SALDAÑA</t>
  </si>
  <si>
    <t>COLÓN</t>
  </si>
  <si>
    <t>VALLE DE SAN JUAN</t>
  </si>
  <si>
    <t>VILLAHERMOSA</t>
  </si>
  <si>
    <t>VILLARRICA</t>
  </si>
  <si>
    <t>ALCALÁ</t>
  </si>
  <si>
    <t>ANSERMANUEVO</t>
  </si>
  <si>
    <t>BUENAVENTURA</t>
  </si>
  <si>
    <t>GUAINÍA</t>
  </si>
  <si>
    <t>GUADALAJARA DE BUGA</t>
  </si>
  <si>
    <t>BUGALAGRANDE</t>
  </si>
  <si>
    <t>CAICEDONIA</t>
  </si>
  <si>
    <t>CARTAGO</t>
  </si>
  <si>
    <t>DAGUA</t>
  </si>
  <si>
    <t>EL DOVIO</t>
  </si>
  <si>
    <t>GINEBRA</t>
  </si>
  <si>
    <t>GUACARÍ</t>
  </si>
  <si>
    <t>JAMUNDÍ</t>
  </si>
  <si>
    <t>ROLDANILLO</t>
  </si>
  <si>
    <t>TORO</t>
  </si>
  <si>
    <t>TRUJILLO</t>
  </si>
  <si>
    <t>TULUÁ</t>
  </si>
  <si>
    <t>ULLOA</t>
  </si>
  <si>
    <t>VIJES</t>
  </si>
  <si>
    <t>YOTOCO</t>
  </si>
  <si>
    <t>YUMBO</t>
  </si>
  <si>
    <t>ZARZAL</t>
  </si>
  <si>
    <t>ARAUQUITA</t>
  </si>
  <si>
    <t>CRAVO NORTE</t>
  </si>
  <si>
    <t>FORTUL</t>
  </si>
  <si>
    <t>PUERTO RONDÓN</t>
  </si>
  <si>
    <t>SARAVENA</t>
  </si>
  <si>
    <t>TAME</t>
  </si>
  <si>
    <t>YOPAL</t>
  </si>
  <si>
    <t>HATO COROZAL</t>
  </si>
  <si>
    <t>MANÍ</t>
  </si>
  <si>
    <t>NUNCHÍA</t>
  </si>
  <si>
    <t>BARRANQUILLA</t>
  </si>
  <si>
    <t>OROCUÉ</t>
  </si>
  <si>
    <t>PAZ DE ARIPORO</t>
  </si>
  <si>
    <t>RECETOR</t>
  </si>
  <si>
    <t>SÁCAMA</t>
  </si>
  <si>
    <t>SAN LUIS DE PALENQUE</t>
  </si>
  <si>
    <t>TÁMARA</t>
  </si>
  <si>
    <t>TAURAMENA</t>
  </si>
  <si>
    <t>MOCOA</t>
  </si>
  <si>
    <t>ORITO</t>
  </si>
  <si>
    <t>PUERTO ASÍS</t>
  </si>
  <si>
    <t>PUERTO CAICEDO</t>
  </si>
  <si>
    <t>PUERTO GUZMÁN</t>
  </si>
  <si>
    <t>SIBUNDOY</t>
  </si>
  <si>
    <t>VILLAGARZÓN</t>
  </si>
  <si>
    <t>INÍRIDA</t>
  </si>
  <si>
    <t>SAN JOSÉ DEL GUAVIARE</t>
  </si>
  <si>
    <t>MITÚ</t>
  </si>
  <si>
    <t>TARAIRA</t>
  </si>
  <si>
    <t>SANTA ROSALÍA</t>
  </si>
  <si>
    <t>CUMARIBO</t>
  </si>
  <si>
    <t>Nombre del proyecto de inversión:</t>
  </si>
  <si>
    <t>Actividad proyecto:</t>
  </si>
  <si>
    <t>Necesidad (Descripción objeto contractual)</t>
  </si>
  <si>
    <t xml:space="preserve">Cantidad de Contratos </t>
  </si>
  <si>
    <t>Clasificación</t>
  </si>
  <si>
    <t>Subtotal</t>
  </si>
  <si>
    <t>Prioridad 2025</t>
  </si>
  <si>
    <t>Variación % 2025 / 2024</t>
  </si>
  <si>
    <t>Justificación variaciones de metas de producto</t>
  </si>
  <si>
    <t xml:space="preserve">Valor proyectado 2025 </t>
  </si>
  <si>
    <t xml:space="preserve">Valor proyectado 2026 </t>
  </si>
  <si>
    <t xml:space="preserve">Valor proyectado 2027 </t>
  </si>
  <si>
    <t xml:space="preserve">Valor proyectado 2028 </t>
  </si>
  <si>
    <t>4*mil</t>
  </si>
  <si>
    <t>Adquisiciones</t>
  </si>
  <si>
    <t>Apoyo logístico</t>
  </si>
  <si>
    <t>Arrendamiento</t>
  </si>
  <si>
    <t>Caja menor</t>
  </si>
  <si>
    <t>Capacitación</t>
  </si>
  <si>
    <t>Equipos</t>
  </si>
  <si>
    <t>Otros</t>
  </si>
  <si>
    <t>Servicios</t>
  </si>
  <si>
    <t>Tiquetes</t>
  </si>
  <si>
    <t>Viáticos y Gastos de Desplazamiento</t>
  </si>
  <si>
    <t>Contratos de prestación de servicios (CPSPN)</t>
  </si>
  <si>
    <t>Valor 2024 Apropiación vigente</t>
  </si>
  <si>
    <t>Compromisos</t>
  </si>
  <si>
    <t>Obligaciones</t>
  </si>
  <si>
    <t>Pagos</t>
  </si>
  <si>
    <t>Enero</t>
  </si>
  <si>
    <t>Febrero</t>
  </si>
  <si>
    <t>Marzo</t>
  </si>
  <si>
    <t>Abril</t>
  </si>
  <si>
    <t>Mayo</t>
  </si>
  <si>
    <t>Junio</t>
  </si>
  <si>
    <t>Julio</t>
  </si>
  <si>
    <t>Agosto</t>
  </si>
  <si>
    <t>Septiembre</t>
  </si>
  <si>
    <t>Octubre</t>
  </si>
  <si>
    <t>Noviembre</t>
  </si>
  <si>
    <t>Diciembre</t>
  </si>
  <si>
    <t>Presupuesto por ejecutar</t>
  </si>
  <si>
    <t>Nombre Departamento</t>
  </si>
  <si>
    <t>Nombre Municipio</t>
  </si>
  <si>
    <t>ANTIOQUIA</t>
  </si>
  <si>
    <t>SANTA FÉ DE ANTIOQUIA</t>
  </si>
  <si>
    <t>ANZÁ</t>
  </si>
  <si>
    <t>DONMATÍAS</t>
  </si>
  <si>
    <t>ENTRERRÍOS</t>
  </si>
  <si>
    <t>GUATAPÉ</t>
  </si>
  <si>
    <t>ITAGÜÍ</t>
  </si>
  <si>
    <t>SAN PEDRO DE LOS MILAGROS</t>
  </si>
  <si>
    <t>SAN PEDRO DE URABÁ</t>
  </si>
  <si>
    <t>SAN VICENTE FERRER</t>
  </si>
  <si>
    <t>SONSÓN</t>
  </si>
  <si>
    <t>YONDÓ</t>
  </si>
  <si>
    <t>ATLÁNTICO</t>
  </si>
  <si>
    <t>BOGOTÁ, D.C.</t>
  </si>
  <si>
    <t>CARTAGENA DE INDIAS</t>
  </si>
  <si>
    <t>SAN ESTANISLAO</t>
  </si>
  <si>
    <t>TIQUISIO</t>
  </si>
  <si>
    <t>GÁMEZA</t>
  </si>
  <si>
    <t>ÚMBITA</t>
  </si>
  <si>
    <t>CAQUETÁ</t>
  </si>
  <si>
    <t>BELÉN DE LOS ANDAQUÍES</t>
  </si>
  <si>
    <t>EL PAUJÍL</t>
  </si>
  <si>
    <t>GUAPÍ</t>
  </si>
  <si>
    <t>LÓPEZ DE MICAY</t>
  </si>
  <si>
    <t>SOTARA</t>
  </si>
  <si>
    <t>TORIBÍO</t>
  </si>
  <si>
    <t>CESAR</t>
  </si>
  <si>
    <t>MANAURE BALCÓN DEL CESAR</t>
  </si>
  <si>
    <t>LA APARTADA</t>
  </si>
  <si>
    <t>LORICA</t>
  </si>
  <si>
    <t>PURÍSIMA DE LA CONCEPCIÓN</t>
  </si>
  <si>
    <t>SAN ANDRÉS DE SOTAVENTO</t>
  </si>
  <si>
    <t>SAN JOSÉ DE URÉ</t>
  </si>
  <si>
    <t>CÁQUEZA</t>
  </si>
  <si>
    <t>FÓMEQUE</t>
  </si>
  <si>
    <t>GACHALÁ</t>
  </si>
  <si>
    <t>GUAYABAL DE SÍQUIMA</t>
  </si>
  <si>
    <t>MACHETÁ</t>
  </si>
  <si>
    <t>SAN JUAN DE RIOSECO</t>
  </si>
  <si>
    <t>VILLA DE SAN DIEGO DE UBATÉ</t>
  </si>
  <si>
    <t>CHOCÓ</t>
  </si>
  <si>
    <t>QUIBDÓ</t>
  </si>
  <si>
    <t>ALTO BAUDÓ</t>
  </si>
  <si>
    <t>ATRATO</t>
  </si>
  <si>
    <t>BAHÍA SOLANO</t>
  </si>
  <si>
    <t>BAJO BAUDÓ</t>
  </si>
  <si>
    <t>BOJAYÁ</t>
  </si>
  <si>
    <t>EL CANTÓN DEL SAN PABLO</t>
  </si>
  <si>
    <t>CARMEN DEL DARIÉN</t>
  </si>
  <si>
    <t>EL LITORAL DEL SAN JUAN</t>
  </si>
  <si>
    <t>MEDIO ATRATO</t>
  </si>
  <si>
    <t>MEDIO BAUDÓ</t>
  </si>
  <si>
    <t>MEDIO SAN JUAN</t>
  </si>
  <si>
    <t>RÍO IRÓ</t>
  </si>
  <si>
    <t>RÍO QUITO</t>
  </si>
  <si>
    <t>UNIÓN PANAMERICANA</t>
  </si>
  <si>
    <t>ÍQUIRA</t>
  </si>
  <si>
    <t>ISNOS</t>
  </si>
  <si>
    <t>MAGDALENA</t>
  </si>
  <si>
    <t>ARIGUANÍ</t>
  </si>
  <si>
    <t>CERRO DE SAN ANTONIO</t>
  </si>
  <si>
    <t>CHIVOLO</t>
  </si>
  <si>
    <t>PIJIÑO DEL CARMEN</t>
  </si>
  <si>
    <t>SABANAS DE SAN ÁNGEL</t>
  </si>
  <si>
    <t>ZAPAYÁN</t>
  </si>
  <si>
    <t>ZONA BANANERA</t>
  </si>
  <si>
    <t>META</t>
  </si>
  <si>
    <t>SAN LUIS DE CUBARRAL</t>
  </si>
  <si>
    <t>PASTO</t>
  </si>
  <si>
    <t>CONSACÁ</t>
  </si>
  <si>
    <t>CUASPÚD</t>
  </si>
  <si>
    <t>MAGÜÍ</t>
  </si>
  <si>
    <t>MALLAMA</t>
  </si>
  <si>
    <t>FRANCISCO PIZARRO</t>
  </si>
  <si>
    <t>SANTACRUZ</t>
  </si>
  <si>
    <t>SAN ANDRÉS DE TUMACO</t>
  </si>
  <si>
    <t>CÚCUTA</t>
  </si>
  <si>
    <t>ÁBREGO</t>
  </si>
  <si>
    <t>CÁCHIRA</t>
  </si>
  <si>
    <t>QUINDIO</t>
  </si>
  <si>
    <t>CALARCÁ</t>
  </si>
  <si>
    <t>GÁMBITA</t>
  </si>
  <si>
    <t>JORDÁN</t>
  </si>
  <si>
    <t>LEBRIJA</t>
  </si>
  <si>
    <t>COLOSO</t>
  </si>
  <si>
    <t>SAN JUAN DE BETULIA</t>
  </si>
  <si>
    <t>SAN LUIS DE SINCÉ</t>
  </si>
  <si>
    <t>ARMERO GUAYABAL</t>
  </si>
  <si>
    <t>SAN SEBASTIÁN DE MARIQUITA</t>
  </si>
  <si>
    <t>CALI</t>
  </si>
  <si>
    <t>CALIMA</t>
  </si>
  <si>
    <t>CASANARE</t>
  </si>
  <si>
    <t>CHÁMEZA</t>
  </si>
  <si>
    <t>PUTUMAYO</t>
  </si>
  <si>
    <t>PUERTO LEGUÍZAMO</t>
  </si>
  <si>
    <t>VALLE DEL GUAMUEZ</t>
  </si>
  <si>
    <t>AMAZONAS</t>
  </si>
  <si>
    <t>GUAVIARE</t>
  </si>
  <si>
    <t>VAUPÉS</t>
  </si>
  <si>
    <t>CARURÚ</t>
  </si>
  <si>
    <t>VICHADA</t>
  </si>
  <si>
    <t>SAN_ANDRÉS</t>
  </si>
  <si>
    <t>BOGOTÁ_D.C.</t>
  </si>
  <si>
    <t>LA_GUAJIRA</t>
  </si>
  <si>
    <t>VALLE_DEL_CAUCA</t>
  </si>
  <si>
    <t>NORTE_DE_SANTANDER</t>
  </si>
  <si>
    <t>Total general</t>
  </si>
  <si>
    <t>NACIONAL</t>
  </si>
  <si>
    <t>Proyectos</t>
  </si>
  <si>
    <t>BPIN</t>
  </si>
  <si>
    <t>NombreProyecto</t>
  </si>
  <si>
    <t>NombreProducto</t>
  </si>
  <si>
    <t>NombreEntregableActividad</t>
  </si>
  <si>
    <t>FORTALECIMIENTO DE LA ATENCIÓN Y PROMOCIÓN DE TRÁMITES Y SERVICIOS EN EL MARCO DEL SISTEMA DE PROPIEDAD INDUSTRIAL A NIVEL  NACIONAL</t>
  </si>
  <si>
    <t>Generar y divulgar publicaciones en materia de propiedad industrial en medios impresos o digitales</t>
  </si>
  <si>
    <t>Realizar y/o participar en foros o eventos de carácter nacional o internacional en materia de propiedad industrial</t>
  </si>
  <si>
    <t>Servicio de registro de propiedad industrial e información tecnológica</t>
  </si>
  <si>
    <t>Atender las solicitudes presentadas en materia de signos distintivos y nuevas creaciones</t>
  </si>
  <si>
    <t>Atender los servicios de información tecnológica con las herramientas necesarias para su trámite</t>
  </si>
  <si>
    <t>Servicio para promover la propiedad industrial</t>
  </si>
  <si>
    <t>Mantener e implementar los centros de apoyo a la tecnología e innovación en el país</t>
  </si>
  <si>
    <t>Participar en programas que promuevan la presentación de solicitudes de patente por parte de residentes a nivel nacional e internacional</t>
  </si>
  <si>
    <t>Realizar orientaciones a los usuarios en temas de propiedad industrial</t>
  </si>
  <si>
    <t>Servicios de educación informal en temas de la Superintendencia de Industria y Comercio</t>
  </si>
  <si>
    <t>Realizar talleres de formación dentro del programa de centros de apoyo a la tecnología e innovación</t>
  </si>
  <si>
    <t>Realizar talleres de transferencia de tecnología para inventores nacionales</t>
  </si>
  <si>
    <t>FORTALECIMIENTO DE LA FUNCIÓN DE INSPECCIÓN, CONTROL Y VIGILANCIA DE LA SUPERINTENDENCIA DE INDUSTRIA Y COMERCIO EN EL MARCO DEL SUBSISTEMA NACIONAL DE CALIDAD, EL RÉGIMEN DE CONTROL DE PRECIOS Y EL SECTOR VALUATORIO A NIVEL  NACIONAL</t>
  </si>
  <si>
    <t>Generar y divulgar contenidos a través de herramientas digitales audiovisuales</t>
  </si>
  <si>
    <t>Generar y divulgar contenidos en cartillas o folletos en medio digital o impreso</t>
  </si>
  <si>
    <t>Realizar foros y/o eventos de carácter nacional e internacional</t>
  </si>
  <si>
    <t>Servicio de inspección, vigilancia y control en temas asociados al Subsistema Nacional de Calidad (SICAL), al régimen de control de precios y al sector valuatorio del país</t>
  </si>
  <si>
    <t>Administrar y mantener los sistemas de información utilizados en el marco del subsistema nacional de calidad (sical)</t>
  </si>
  <si>
    <t>Atender requerimientos de importación en la Ventanilla Única de comercio exterior</t>
  </si>
  <si>
    <t>Atender trámites en materia del subsistema nacional de calidad (sical), al régimen de control de precios y al sector valuatorio del país</t>
  </si>
  <si>
    <t>Capacitar al recurso humano</t>
  </si>
  <si>
    <t>Expedir reglamentos técnicos metrológicos aplicables a instrumentos de medición sujetos a control metrológico</t>
  </si>
  <si>
    <t>Mantener  e  implementar los laboratorios de calibración</t>
  </si>
  <si>
    <t>Participar en eventos de carácter nacional e internacional en temas de metrología legal y reglamentos técnicos</t>
  </si>
  <si>
    <t>Realizar capacitaciones en temas relacionados con la metrología legal</t>
  </si>
  <si>
    <t>Realizar capacitaciones en temas relacionados con reglamentos técnicos</t>
  </si>
  <si>
    <t>FORTALECIMIENTO DE LA FUNCIÓN JURISDICCIONAL DE LA SUPERINTENDENCIA DE INDUSTRIA Y COMERCIO A NIVEL  NACIONAL</t>
  </si>
  <si>
    <t>Generar y divulgar contenidos en materia de competencia desleal, propiedad industrial y protección al consumidor, en medios digitales o impresos</t>
  </si>
  <si>
    <t>Realizar eventos de divulgación en materia de procesos jurisdiccionales</t>
  </si>
  <si>
    <t>Servicio jurisdiccionales para la protección del consumidor, la competencia y la propiedad industrial</t>
  </si>
  <si>
    <t>Atender trámites en materia de asuntos jurisdiccionales</t>
  </si>
  <si>
    <t>Notificar los trámites judiciales en los términos establecidos por la ley</t>
  </si>
  <si>
    <t>FORTALECIMIENTO DE LA PROTECCIÓN DE DATOS PERSONALES A NIVEL  NACIONAL</t>
  </si>
  <si>
    <t>Generar y divulgar guías y cartillas relacionadas con las funciones de la superintendencia de industria y comercio en materia de protección de datos personales</t>
  </si>
  <si>
    <t>Realizar campañas de divulgación en materia de protección de datos personales</t>
  </si>
  <si>
    <t>Realizar foros y eventos de divulgación en materia de protección de datos personales dirigidas a titulares y vigilados</t>
  </si>
  <si>
    <t>Realizar capacitaciones para promover y divulgar el derecho fundamental a la protección de datos personales a los titulares y vigilados</t>
  </si>
  <si>
    <t>Realizar capacitaciones sobre el cumplimiento de deberes de los sujetos obligados</t>
  </si>
  <si>
    <t>Servicios de inspección, vigilancia y control para la protección de los datos personales</t>
  </si>
  <si>
    <t>Administrar el registro nacional de bases de datos</t>
  </si>
  <si>
    <t>Capacitar al recurso humano en temas de protección a datos personales</t>
  </si>
  <si>
    <t>Implementar y mantener una herramienta para la optimización y aprovechamiento de la información contenida en el sistema integral de supervisión inteligente - sisi</t>
  </si>
  <si>
    <t>Mantener y actualizar el sistema integral de supervisión inteligente - sisi y el registro nacional de bases de datos</t>
  </si>
  <si>
    <t>Participar en las diferentes actividades programadas por organismos nacionales e internacionales</t>
  </si>
  <si>
    <t>Realizar procesos de supervisión</t>
  </si>
  <si>
    <t>FORTALECIMIENTO DEL RÉGIMEN DE PROTECCIÓN DE LA LIBRE COMPETENCIA ECONÓMICA EN LOS MERCADOS A NIVEL  NACIONAL</t>
  </si>
  <si>
    <t>Compilar los actos administrativos relacionados con funciones de la superintendencia de industria y comercio en materia de protección de la competencia</t>
  </si>
  <si>
    <t>Realizar campañas en medios de comunicación que promuevan la protección de la competencia</t>
  </si>
  <si>
    <t>Realizar foros, eventos y campañas de divulgación</t>
  </si>
  <si>
    <t>Servicio para la protección de la competencia</t>
  </si>
  <si>
    <t>Actualizar y mantener el laboratorio de informática forense para su adecuado funcionamiento</t>
  </si>
  <si>
    <t>Atender los casos y solicitudes presentadas en materia de protección de la libre competencia económica de los mercados</t>
  </si>
  <si>
    <t>Capacitar al recurso humano en temas de libre competencia económica de los mercados</t>
  </si>
  <si>
    <t>Dotar el laboratorio de informática forense para su adecuado funcionamiento</t>
  </si>
  <si>
    <t>Participar en foros y eventos de carácter nacional e internacional</t>
  </si>
  <si>
    <t>FORTALECIMIENTO DEL SISTEMA DE ATENCIÓN AL CIUDADANO DE LA SUPERINTENDENCIA DE INDUSTRIA Y COMERCIO A NIVEL  NACIONAL</t>
  </si>
  <si>
    <t>Servicio de atención al ciudadano</t>
  </si>
  <si>
    <t>Diseñar e implementar cursos presenciales de formación</t>
  </si>
  <si>
    <t>Diseñar e implementar cursos virtuales de formación</t>
  </si>
  <si>
    <t>Diseñar e implementar el programa de formación de la entidad</t>
  </si>
  <si>
    <t>Diseñar e implementar la estrategia y/o campañas del servicio de divulgación</t>
  </si>
  <si>
    <t>Diseñar la estrategia de los  servicios de atención</t>
  </si>
  <si>
    <t>Implementar y mantener las herramientas y plataformas del  servicio de atención</t>
  </si>
  <si>
    <t>Servicio de Gestión Documental</t>
  </si>
  <si>
    <t>Capacitar al recurso humano en temas de gestión documental</t>
  </si>
  <si>
    <t>Digitalizar y complementar expedientes de series documentales</t>
  </si>
  <si>
    <t>Implementar y mantener el sistema de documentos electrónicos de la entidad</t>
  </si>
  <si>
    <t>Implementar y mantener los programas de gestión documental</t>
  </si>
  <si>
    <t>Realizar inventario de series documentales</t>
  </si>
  <si>
    <t>Tramitar los documentos de entrada y salida de la entidad</t>
  </si>
  <si>
    <t>INCREMENTO DE LA COBERTURA DE LOS SERVICIOS DE LA RED NACIONAL DE PROTECCIÓN AL CONSUMIDOR EN EL TERRITORIO  NACIONAL</t>
  </si>
  <si>
    <t>Generar y divulgar contenidos para dar a conocer el estatuto de protección al consumidor</t>
  </si>
  <si>
    <t>Generar y divulgar material sobre las normas de protección al consumidor</t>
  </si>
  <si>
    <t>Servicios de apoyo para la consolidación de la red nacional de protección al consumidor</t>
  </si>
  <si>
    <t>Ejecutar estrategias de acompañamiento y brindar apoyo de implementación, operación y sostenimiento a los proyectos elaborados por miembros de la red nacional de protección al consumidor a nivel regional</t>
  </si>
  <si>
    <t>Ejecutar estrategias de promoción, prevención y articulación para la protección de los consumidores dirigidas a tenderos y comerciantes</t>
  </si>
  <si>
    <t>Implementar y mantener en operación las casas del consumidor a nivel nacional</t>
  </si>
  <si>
    <t>Implementar y mantener en operación las unidades móviles</t>
  </si>
  <si>
    <t>Mantener y actualizar las soluciones informáticas para apoyar las actividades de la red nacional de protección al consumidor</t>
  </si>
  <si>
    <t>Realizar capacitaciones a los miembros de la red nacional de protección al consumidor en todo el territorio nacional según la ley 1480 de 2011</t>
  </si>
  <si>
    <t>Realizar capacitaciones dirigidas a instituciones educativas, empresarios y población en el territorio nacional</t>
  </si>
  <si>
    <t>MEJORAMIENTO DE LOS SISTEMAS DE INFORMACIÓN Y SERVICIOS TECNOLÓGICOS DE LA SUPERINTENDENCIA DE INDUSTRIA Y COMERCIO EN EL TERRITORIO  NACIONAL</t>
  </si>
  <si>
    <t>Servicios de información implementados</t>
  </si>
  <si>
    <t>Adquirir, instalar y mantener equipos, componentes y servicios  tecnológicos de procesamiento, almacenamiento y comunicaciones</t>
  </si>
  <si>
    <t>Capacitar al recurso humano en tecnologías de la información y las comunicaciones y metodologías de desarrollo</t>
  </si>
  <si>
    <t>Implementar la mesa de servicios informáticos</t>
  </si>
  <si>
    <t>Instalar y renovar software de la plataforma tecnológica existente y nueva</t>
  </si>
  <si>
    <t>Mantener y actualizar el modelo de seguridad y privacidad de la información</t>
  </si>
  <si>
    <t>Realizar mejoramientos, soporte y mantenimiento  de soluciones informáticas actuales y desarrollos de nuevas soluciones</t>
  </si>
  <si>
    <t>MEJORAMIENTO EN LA CALIDAD DE LA GESTIÓN ESTRATÉGICA DE LA SUPERINTENDENCIA DE INDUSTRIA Y COMERCIO A NIVEL  NACIONAL</t>
  </si>
  <si>
    <t>Servicio de Educación informal para la gestión Administrativa</t>
  </si>
  <si>
    <t>Capacitar a gerentes públicos en temas de  direccionamiento estratégico</t>
  </si>
  <si>
    <t>Capacitar a los servidores públicos en competencias laborales y servicio al ciudadano</t>
  </si>
  <si>
    <t>Servicio de Implementación Sistema de Gestión</t>
  </si>
  <si>
    <t>Diseñar e implementar el modelo de seguimiento y evaluación del desempeño institucional</t>
  </si>
  <si>
    <t>Diseñar e implementar el programa de gestión de la información y comunicación</t>
  </si>
  <si>
    <t>Diseñar e implementar la estrategia de gestión de conocimiento e innovación</t>
  </si>
  <si>
    <t>Diseñar e implementar las rutas de creación de valor de la política de gestión estratégica del talento humano</t>
  </si>
  <si>
    <t>Mantener y mejorar la política de defensa jurídica institucional</t>
  </si>
  <si>
    <t>Mejorar el  sistema integral de gestión institucional en el marco del modelo integrado de planeación y gestión</t>
  </si>
  <si>
    <t>Rediseñar e implementar la estrategia de transparencia y participación ciudadana</t>
  </si>
  <si>
    <t>Rediseñar e implementar la política de direccionamiento estratégico y planeación institucional</t>
  </si>
  <si>
    <t>Rediseñar e implementar la política institucional de gestión del riesgo</t>
  </si>
  <si>
    <t>MEJORAMIENTO EN LA EJECUCIÓN DE LAS FUNCIONES ASIGNADAS EN MATERIA DE PROTECCIÓN AL CONSUMIDOR A NIVEL  NACIONAL</t>
  </si>
  <si>
    <t>Realizar programas educativos en medios masivos</t>
  </si>
  <si>
    <t>Elaborar talleres para el fortalecimiento de la red de producto seguro</t>
  </si>
  <si>
    <t>Realizar charlas de difusión de los derechos de los consumidores en diferentes municipios del país</t>
  </si>
  <si>
    <t>Atender trámites de protección al consumidor</t>
  </si>
  <si>
    <t>2018011000102</t>
  </si>
  <si>
    <t>2018011000104</t>
  </si>
  <si>
    <t>2018011000111</t>
  </si>
  <si>
    <t>2018011000118</t>
  </si>
  <si>
    <t>2018011000136</t>
  </si>
  <si>
    <t>2018011000150</t>
  </si>
  <si>
    <t>2018011000155</t>
  </si>
  <si>
    <t>2018011000158</t>
  </si>
  <si>
    <t>2018011000179</t>
  </si>
  <si>
    <t>2018011001049</t>
  </si>
  <si>
    <t>objetivo proyecto</t>
  </si>
  <si>
    <t>Incrementar la cobertura de los servicios de la Red Nacional de Protección al Consumidor en el territorio nacional</t>
  </si>
  <si>
    <t>Fortalecer el sistema de atención al ciudadano de la entidad a nivel nacional</t>
  </si>
  <si>
    <t>Fortalecer la protección de datos personales en el país</t>
  </si>
  <si>
    <t>Fortalecer la atención y promoción de trámites y servicios en el marco del sistema de propiedad industrial en Colombia</t>
  </si>
  <si>
    <t>Fortalecer la función jurisdiccional de la Superintendencia de Industria y Comercio en materia de protección al consumidor, competencia desleal y propiedad industrial</t>
  </si>
  <si>
    <t>Mejorar la ejecución de las funciones asignadas en materia de protección al consumidor</t>
  </si>
  <si>
    <t>Fortalecer la función de inspección, control y vigilancia en el marco del Subsistema Nacional de Calidad, el régimen de control de precios y el sector valuatorio del país</t>
  </si>
  <si>
    <t>Fortalecer la implementación del régimen de protección de la libre competencia económica en los mercados</t>
  </si>
  <si>
    <t>Mejorar los Sistemas de Información y servicios tecnológicos de la Superintendencia de Industria y Comercio, en el territorio nacional</t>
  </si>
  <si>
    <t>Mejorar la calidad de la gestión estratégica de la Superintendencia de Industria y Comercio</t>
  </si>
  <si>
    <t>Cod Obj</t>
  </si>
  <si>
    <t>ObjetivoEspecifico</t>
  </si>
  <si>
    <t>Cod PROD</t>
  </si>
  <si>
    <t>Clod Act</t>
  </si>
  <si>
    <t>2018011000102OBJ1</t>
  </si>
  <si>
    <t>Descentralizar los servicios de la Red Nacional de Protección al Consumidor</t>
  </si>
  <si>
    <t>2018011000102OBJ2</t>
  </si>
  <si>
    <t>Promover la cultura de consumo en temas relacionados con el Estatuto de Protección al Consumidor</t>
  </si>
  <si>
    <t>2018011000104OBJ1</t>
  </si>
  <si>
    <t>Mejorar el conocimiento y la comunicación con los ciudadanos, en relación con las funciones, trámites y servicios brindados por la entidad</t>
  </si>
  <si>
    <t>2018011000104OBJ2</t>
  </si>
  <si>
    <t>Optimizar la Gestión Documental de la Entidad</t>
  </si>
  <si>
    <t>2018011000111OBJ1</t>
  </si>
  <si>
    <t>Aumentar la eficiencia del control y vigilancia a los sujetos obligados</t>
  </si>
  <si>
    <t>2018011000111OBJ2</t>
  </si>
  <si>
    <t>Promover el conocimiento de los titulares y vigilados sobre la normatividad del derecho de protección de datos personales</t>
  </si>
  <si>
    <t>2018011000118OBJ1</t>
  </si>
  <si>
    <t>Aumentar la cobertura en la difusión del sistema de Propiedad industrial y sus beneficios</t>
  </si>
  <si>
    <t>2018011000118OBJ2</t>
  </si>
  <si>
    <t>Mejorar la atención de trámites y servicios en materia de Propiedad Industrial</t>
  </si>
  <si>
    <t>2018011000136OBJ1</t>
  </si>
  <si>
    <t>Mejorar los niveles de atención y oportunidad de trámites jurisdiccionales</t>
  </si>
  <si>
    <t>Promover el uso de las normas procesales aplicables en temas jurisdiccionales</t>
  </si>
  <si>
    <t>2018011000150OBJ1</t>
  </si>
  <si>
    <t>2018011000150OBJ2</t>
  </si>
  <si>
    <t>2018011000155OBJ1</t>
  </si>
  <si>
    <t>Mejorar los niveles de atención y oportunidad de trámites en materia de inspección,  vigilancia y control  en temas asociados al Subsistema Nacional de Calidad, al régimen de control de precios y al sector valuatorio del país</t>
  </si>
  <si>
    <t>2018011000155OBJ2</t>
  </si>
  <si>
    <t>Promover la divulgación de las actividades adelantadas por la Superintendencia de Industria y Comercio dentro del Subsistema Nacional de Calidad,  el régimen de control de  precios y el sistema valuatorio del país</t>
  </si>
  <si>
    <t>2018011000158OBJ1</t>
  </si>
  <si>
    <t>Mejorar los niveles de atención y oportunidad de los trámites y servicios en materia de protección de la competencia</t>
  </si>
  <si>
    <t>2018011000158OBJ2</t>
  </si>
  <si>
    <t>Promocionar los temas de protección a la competencia</t>
  </si>
  <si>
    <t>2018011000179OBJ1</t>
  </si>
  <si>
    <t>Garantizar Sistemas de información y servicios tecnológicos modernos y efectivos</t>
  </si>
  <si>
    <t>2018011001049OBJ1</t>
  </si>
  <si>
    <t>Fortalecer la implementación e integración de los sistemas de gestión</t>
  </si>
  <si>
    <t>2018011000102ACT1</t>
  </si>
  <si>
    <t>2018011000102ACT2</t>
  </si>
  <si>
    <t>2018011000102ACT3</t>
  </si>
  <si>
    <t>2018011000102ACT4</t>
  </si>
  <si>
    <t>2018011000102ACT5</t>
  </si>
  <si>
    <t>2018011000102ACT6</t>
  </si>
  <si>
    <t>2018011000102ACT7</t>
  </si>
  <si>
    <t>2018011000102ACT8</t>
  </si>
  <si>
    <t>2018011000102ACT9</t>
  </si>
  <si>
    <t>2018011000104ACT1</t>
  </si>
  <si>
    <t>2018011000104ACT2</t>
  </si>
  <si>
    <t>2018011000104ACT3</t>
  </si>
  <si>
    <t>2018011000104ACT4</t>
  </si>
  <si>
    <t>2018011000104ACT5</t>
  </si>
  <si>
    <t>2018011000104ACT6</t>
  </si>
  <si>
    <t>2018011000104ACT7</t>
  </si>
  <si>
    <t>2018011000104ACT8</t>
  </si>
  <si>
    <t>2018011000104ACT9</t>
  </si>
  <si>
    <t>2018011000104ACT10</t>
  </si>
  <si>
    <t>2018011000104ACT11</t>
  </si>
  <si>
    <t>2018011000104ACT12</t>
  </si>
  <si>
    <t>2018011000111ACT1</t>
  </si>
  <si>
    <t>2018011000111ACT2</t>
  </si>
  <si>
    <t>2018011000111ACT3</t>
  </si>
  <si>
    <t>2018011000111ACT4</t>
  </si>
  <si>
    <t>2018011000111ACT5</t>
  </si>
  <si>
    <t>2018011000111ACT6</t>
  </si>
  <si>
    <t>2018011000118ACT7</t>
  </si>
  <si>
    <t>2018011000118ACT8</t>
  </si>
  <si>
    <t>2018011000118ACT9</t>
  </si>
  <si>
    <t>2018011000118ACT1</t>
  </si>
  <si>
    <t>2018011000118ACT2</t>
  </si>
  <si>
    <t>2018011000118ACT3</t>
  </si>
  <si>
    <t>2018011000118ACT4</t>
  </si>
  <si>
    <t>2018011000136ACT5</t>
  </si>
  <si>
    <t>2018011000136ACT1</t>
  </si>
  <si>
    <t>2018011000150ACT2</t>
  </si>
  <si>
    <t>2018011000150ACT3</t>
  </si>
  <si>
    <t>2018011000150ACT4</t>
  </si>
  <si>
    <t>2018011000150ACT5</t>
  </si>
  <si>
    <t>2018011000150ACT6</t>
  </si>
  <si>
    <t>2018011000150ACT7</t>
  </si>
  <si>
    <t>2018011000150ACT8</t>
  </si>
  <si>
    <t>2018011000155ACT10</t>
  </si>
  <si>
    <t>2018011000155ACT11</t>
  </si>
  <si>
    <t>2018011000155ACT12</t>
  </si>
  <si>
    <t>2018011000155ACT1</t>
  </si>
  <si>
    <t>2018011000155ACT2</t>
  </si>
  <si>
    <t>2018011000155ACT3</t>
  </si>
  <si>
    <t>2018011000155ACT4</t>
  </si>
  <si>
    <t>2018011000155ACT5</t>
  </si>
  <si>
    <t>2018011000155ACT6</t>
  </si>
  <si>
    <t>2018011000155ACT7</t>
  </si>
  <si>
    <t>2018011000155ACT8</t>
  </si>
  <si>
    <t>2018011000155ACT9</t>
  </si>
  <si>
    <t>2018011000158ACT1</t>
  </si>
  <si>
    <t>2018011000158ACT2</t>
  </si>
  <si>
    <t>2018011000158ACT3</t>
  </si>
  <si>
    <t>2018011000158ACT4</t>
  </si>
  <si>
    <t>2018011000158ACT5</t>
  </si>
  <si>
    <t>2018011000158ACT6</t>
  </si>
  <si>
    <t>2018011000179ACT3</t>
  </si>
  <si>
    <t>2018011000179ACT4</t>
  </si>
  <si>
    <t>2018011000179ACT5</t>
  </si>
  <si>
    <t>2018011000179ACT6</t>
  </si>
  <si>
    <t>2018011001049ACT9</t>
  </si>
  <si>
    <t>2018011001049ACT10</t>
  </si>
  <si>
    <t>2018011001049ACT11</t>
  </si>
  <si>
    <t>2018011001049ACT1</t>
  </si>
  <si>
    <t>2018011001049ACT2</t>
  </si>
  <si>
    <t>2018011001049ACT3</t>
  </si>
  <si>
    <t>2018011001049ACT4</t>
  </si>
  <si>
    <t>2018011001049ACT5</t>
  </si>
  <si>
    <t>2018011001049ACT6</t>
  </si>
  <si>
    <t>2018011001049ACT7</t>
  </si>
  <si>
    <t>2018011001049ACT8</t>
  </si>
  <si>
    <t>2018011000118ACT5</t>
  </si>
  <si>
    <t>2018011000118ACT6</t>
  </si>
  <si>
    <t>2018011000111ACT7</t>
  </si>
  <si>
    <t>2018011000111ACT8</t>
  </si>
  <si>
    <t>2018011000111ACT9</t>
  </si>
  <si>
    <t>2018011000111ACT10</t>
  </si>
  <si>
    <t>2018011000111ACT11</t>
  </si>
  <si>
    <t>2018011000136ACT2</t>
  </si>
  <si>
    <t>2018011000136ACT3</t>
  </si>
  <si>
    <t>2018011000136ACT4</t>
  </si>
  <si>
    <t>2018011000150ACT1</t>
  </si>
  <si>
    <t>2018011000158ACT7</t>
  </si>
  <si>
    <t>2018011000158ACT8</t>
  </si>
  <si>
    <t>2018011000179ACT1</t>
  </si>
  <si>
    <t>2018011000179ACT2</t>
  </si>
  <si>
    <t xml:space="preserve"> FORTALECIMIENTO DE LA ATENCIÓN Y PROMOCIÓN DE TRÁMITES Y SERVICIOS EN EL MARCO DEL SISTEMA DE PROPIEDAD INDUSTRIAL A NIVEL  NACIONAL</t>
  </si>
  <si>
    <t>C-3503-0200-0014-20309b</t>
  </si>
  <si>
    <t>C-3503-0200-0016-40401c</t>
  </si>
  <si>
    <t>C-3503-0200-0011-40401c</t>
  </si>
  <si>
    <t>C-3503-0200-0012-20104c</t>
  </si>
  <si>
    <t>C-3503-0200-0013-40401c</t>
  </si>
  <si>
    <t>C-3599-0200-0005-53105b</t>
  </si>
  <si>
    <t>C-3503-0200-0009-40401c</t>
  </si>
  <si>
    <t>C-3599-0200-0006-53105d</t>
  </si>
  <si>
    <t>C-3599-0200-0008-53105b</t>
  </si>
  <si>
    <t xml:space="preserve"> Generar y divulgar publicaciones en materia de propiedad industrial en medios impresos o digitales</t>
  </si>
  <si>
    <t xml:space="preserve"> Mantener e implementar los Centros de apoyo a la Tecnología e Innovación en el país</t>
  </si>
  <si>
    <t xml:space="preserve"> Participar en programas que promuevan la presentación de solicitudes de patente por parte de residentes a nivel nacional e internacional</t>
  </si>
  <si>
    <t>Realizar y/o participar en foros o eventos de carácter nacional o internacional en materia de Propiedad Industrial</t>
  </si>
  <si>
    <t xml:space="preserve"> Administrar y mantener los Sistemas de Información utilizados en el marco del Subsistema Nacional de Calidad (SICAL)</t>
  </si>
  <si>
    <t xml:space="preserve"> Atender trámites en materia del Subsistema Nacional de Calidad (SICAL), al régimen de control de precios y al sector valuatorio del país</t>
  </si>
  <si>
    <t xml:space="preserve"> Expedir reglamentos técnicos metrológicos aplicables a instrumentos de medición sujetos a control metrológico.</t>
  </si>
  <si>
    <t xml:space="preserve"> Mantener  e  implementar los laboratorios de calibración</t>
  </si>
  <si>
    <t>Atender requerimientos de importación en la Ventanilla Única de Comercio Exterior.</t>
  </si>
  <si>
    <t xml:space="preserve"> Atender trámites en materia de Asuntos Jurisdiccionales.  </t>
  </si>
  <si>
    <t xml:space="preserve"> Realizar eventos de divulgación en materia de procesos Jurisdiccionales</t>
  </si>
  <si>
    <t xml:space="preserve"> Administrar el Registro Nacional de Bases de Datos</t>
  </si>
  <si>
    <t xml:space="preserve"> Implementar y mantener una herramienta para la optimización y aprovechamiento de la información contenida en el Sistema Integral de Supervisión Inteligente SISI </t>
  </si>
  <si>
    <t xml:space="preserve"> Mantener y actualizar el Sistema Integral de Supervisión Inteligente SISI y el Registro Nacional de Bases de Datos</t>
  </si>
  <si>
    <t xml:space="preserve"> Realizar procesos de supervisión</t>
  </si>
  <si>
    <t xml:space="preserve">Atender los casos y solicitudes presentadas en materia de protección de la libre competencia económica de los mercados. </t>
  </si>
  <si>
    <t xml:space="preserve"> Diseñar e implementar la estrategia y/o campañas del servicio de divulgación</t>
  </si>
  <si>
    <t xml:space="preserve"> Diseñar la estrategia de los  servicios de atención </t>
  </si>
  <si>
    <t xml:space="preserve"> Implementar y mantener las herramientas y plataformas del  servicio de atención</t>
  </si>
  <si>
    <t xml:space="preserve"> Implementar y mantener los programas de gestión documental </t>
  </si>
  <si>
    <t xml:space="preserve"> Tramitar los documentos de entrada y salida de la entidad</t>
  </si>
  <si>
    <t>Diseñar e implementar el Programa de fomación de la entidad</t>
  </si>
  <si>
    <t xml:space="preserve"> Ejecutar estrategias de acompañamiento y brindar apoyo de implementación, operación y sostenimiento a los proyectos elaborados por miembros de la Red Nacional de Protección al Consumidor a nivel regional.</t>
  </si>
  <si>
    <t xml:space="preserve"> Generar y divulgar contenidos para dar a conocer el Estatuto de Protección al Consumidor</t>
  </si>
  <si>
    <t xml:space="preserve"> Generar y divulgar material sobre las normas de protección al consumidor</t>
  </si>
  <si>
    <t xml:space="preserve"> Implementar y mantener en operación las casas del consumidor a nivel nacional</t>
  </si>
  <si>
    <t xml:space="preserve"> Implementar y mantener en operación las unidades móviles</t>
  </si>
  <si>
    <t xml:space="preserve"> Mantener y actualizar las soluciones informáticas para apoyar las actividades de la Red Nacional de Protección al Consumidor.</t>
  </si>
  <si>
    <t xml:space="preserve"> Realizar capacitaciones a los miembros de la Red Nacional de Protección al Consumidor en todo el territorio nacional según la Ley 1480 de 2011</t>
  </si>
  <si>
    <t xml:space="preserve"> Realizar capacitaciones dirigidas a instituciones educativas, empresarios y población en el territorio nacional</t>
  </si>
  <si>
    <t xml:space="preserve"> Adquirir, instalar y mantener equipos, componentes y servicios  tecnológicos de procesamiento, almacenamiento y comunicaciones</t>
  </si>
  <si>
    <t xml:space="preserve"> Implementar la mesa de servicios informáticos </t>
  </si>
  <si>
    <t>Mantener y actualizar el Modelo de Seguridad y Privacidad de la Información</t>
  </si>
  <si>
    <t xml:space="preserve"> Capacitar a gerentes públicos en temas de  direccionamiento estratégico</t>
  </si>
  <si>
    <t xml:space="preserve"> Diseñar e implementar el modelo de seguimiento y evaluación del desempeño institucional</t>
  </si>
  <si>
    <t xml:space="preserve"> Diseñar e implementar la estrategia de gestión de conocimiento e innovación </t>
  </si>
  <si>
    <t xml:space="preserve"> Diseñar e implementar las rutas de creación de valor de la política de gestión estratégica del talento humano</t>
  </si>
  <si>
    <t xml:space="preserve"> Mantener y mejorar la Política de Defensa Jurídica institucional</t>
  </si>
  <si>
    <t xml:space="preserve"> Mejorar el  Sistema Integral de Gestión Institucional en el marco del Modelo Integrado de Planeación y Gestión</t>
  </si>
  <si>
    <t xml:space="preserve"> Rediseñar e implementar la estrategia de transparencia y participación ciudadana</t>
  </si>
  <si>
    <t xml:space="preserve"> Rediseñar e implementar la política de direccionamiento estratégico y planeación institucional</t>
  </si>
  <si>
    <t xml:space="preserve"> Realizar foros y/o eventos de carácter nacional e internacional</t>
  </si>
  <si>
    <t>Atender trámites de Protección al Consumidor</t>
  </si>
  <si>
    <t xml:space="preserve">Participar en las diferentes actividades programadas por organismos nacionales e internacionales </t>
  </si>
  <si>
    <t xml:space="preserve">Cod Actividad </t>
  </si>
  <si>
    <t xml:space="preserve">Cod Producto </t>
  </si>
  <si>
    <t xml:space="preserve">Seguimiento </t>
  </si>
  <si>
    <t xml:space="preserve">Formulación </t>
  </si>
  <si>
    <t>TOTAL POR ACTIVIDAD</t>
  </si>
  <si>
    <t xml:space="preserve">Objetivo específico </t>
  </si>
  <si>
    <t>Ajuste ___</t>
  </si>
  <si>
    <t>Año 1 ____</t>
  </si>
  <si>
    <t>Año 2 ____</t>
  </si>
  <si>
    <t>Año 3 ____</t>
  </si>
  <si>
    <t>Año 4 ____</t>
  </si>
  <si>
    <t>Año 5 ____</t>
  </si>
  <si>
    <t>Año 6 ____</t>
  </si>
  <si>
    <t>Año 7 ____</t>
  </si>
  <si>
    <t>Año 8 ____</t>
  </si>
  <si>
    <t>Año 9 ____</t>
  </si>
  <si>
    <t>%Var ajuste año N-1__ /Año N</t>
  </si>
  <si>
    <t xml:space="preserve">INSTRUCCIONES: Ubique el cursor en las celdas de los encabezados y siga las recomendaciones. Las celdas de color gris tienen inmersas formulas matemáticas procure mantenerlas </t>
  </si>
  <si>
    <t>TOTAL OBJETIVO __</t>
  </si>
  <si>
    <t xml:space="preserve">Departamento </t>
  </si>
  <si>
    <t xml:space="preserve">Ciudad/Municipio </t>
  </si>
  <si>
    <t>Vigencia Año 1 ______</t>
  </si>
  <si>
    <t>Vigencia Año 2 ______</t>
  </si>
  <si>
    <t>Vigencia Año 3 ______</t>
  </si>
  <si>
    <t>Vigencia Año 4 ______</t>
  </si>
  <si>
    <t>SEGUIMIENTO AÑO ____</t>
  </si>
  <si>
    <t xml:space="preserve">TOTAL PROYECTO </t>
  </si>
  <si>
    <t>Total formulación</t>
  </si>
  <si>
    <t>Total seguimiento</t>
  </si>
  <si>
    <t>FORMULACIÓN</t>
  </si>
  <si>
    <t xml:space="preserve">Total focalización producto </t>
  </si>
  <si>
    <t xml:space="preserve">Total proyecto </t>
  </si>
  <si>
    <t xml:space="preserve">FOCALIZACION FORMULACION - MODIFICACION </t>
  </si>
  <si>
    <t xml:space="preserve">Meta </t>
  </si>
  <si>
    <t xml:space="preserve">Logro </t>
  </si>
  <si>
    <t>Reporte Mensual</t>
  </si>
  <si>
    <t>TOTAL PRODUCTO</t>
  </si>
  <si>
    <t>TOTAL OBJETIVO No. 1</t>
  </si>
  <si>
    <t>Actividades</t>
  </si>
  <si>
    <t>TOTAL PRODUCTO 1</t>
  </si>
  <si>
    <t xml:space="preserve">Justificación seguimiento </t>
  </si>
  <si>
    <t xml:space="preserve">TOTAL ACTIVIDAD </t>
  </si>
  <si>
    <t>TOTAL PRODUCTO 2</t>
  </si>
  <si>
    <t>Avance Financiero (OBLIGACIONES)</t>
  </si>
  <si>
    <t>&lt;</t>
  </si>
  <si>
    <t>Costo Año 1</t>
  </si>
  <si>
    <t xml:space="preserve">Ajuste costo Año 1 </t>
  </si>
  <si>
    <t>Costo Año 2</t>
  </si>
  <si>
    <t>Ajuste costo Año 2</t>
  </si>
  <si>
    <t>Costo Año 3</t>
  </si>
  <si>
    <t>Costo Año 4</t>
  </si>
  <si>
    <t>Ajuste costo Año 4</t>
  </si>
  <si>
    <r>
      <rPr>
        <b/>
        <sz val="18"/>
        <color theme="8" tint="-0.249977111117893"/>
        <rFont val="Calibri"/>
        <family val="2"/>
        <scheme val="minor"/>
      </rPr>
      <t>Instrucciones de diligenciamiento:</t>
    </r>
    <r>
      <rPr>
        <sz val="14"/>
        <color theme="1"/>
        <rFont val="Calibri"/>
        <family val="2"/>
        <scheme val="minor"/>
      </rPr>
      <t xml:space="preserve"> Este formato solo permite el registro de información en las celdas color azul. Siga las instrucciones que puede consultar, al ubicar el cursor en cada uno de los encabezados de las columnas y/o en los avisos de error que se generarán, de no seguirse las instrucciones sugeridas. Para su diligenciamiento se requiere contemplar las directrices definidas en la Circular Externa de Anteproyecto de presupuesto para la vigencia emitida por el Ministerio de Hacienda y Crédito Público. </t>
    </r>
  </si>
  <si>
    <t>Formato para el registro mensual de seguimiento de metas de productos/indicadores del proyecto.</t>
  </si>
  <si>
    <t>Formato para el registro mensual de seguimiento de avance financiero de las actividades del proyecto.</t>
  </si>
  <si>
    <t>Formato para la formulación, solicitud de modificaciones y el registro mensual de seguimiento de metas y avance financiero de los productos del proyecto que se encuentran regionalizadas.</t>
  </si>
  <si>
    <t xml:space="preserve">Justificación seguimiento de metas </t>
  </si>
  <si>
    <t>Formato para la formulación, solicitud de modificaciones y el registro mensual de seguimiento de metas y financiero  de productos que se encuentran vinculados a alguna política.</t>
  </si>
  <si>
    <t xml:space="preserve">Contenido Archivo de Formulación - Modificación y Seguimiento Proyectos de Inversión </t>
  </si>
  <si>
    <t>En este formato se podrán registrar la formulación y las solicitudes de modificaciones de la Cadena de Valor del proyecto de inversión en su horizonte.</t>
  </si>
  <si>
    <t>Formato para registrar por actividad las necesidades a financiar por el proyecto, para el año siguiente.</t>
  </si>
  <si>
    <t>La presente herramienta tiene como propósito la consolidación de las necesidades de financiación (Prestación de servicios, eventos, capacitaciones, publicaciones, etc.) del proyecto de inversión, por cada actividad. El resultado de este ejercicio deberá consolidar las necesidades de financiación del área que gerencia el proyecto, así como las necesidades de las áreas, que por su naturaleza corresponden con el objetivo del proyecto.</t>
  </si>
  <si>
    <t xml:space="preserve">Verifique que el Subtotal de la apropiación  vigente debe corresponder con el presupuesto asignado para esta actividad </t>
  </si>
  <si>
    <t xml:space="preserve">Verifique que el total de la apropiación  vigente debe corresponder con el presupuesto asignado para el proyecto </t>
  </si>
  <si>
    <t>Objetivo del proyecto</t>
  </si>
  <si>
    <t>Año  ____</t>
  </si>
  <si>
    <t>Observaciones Recursos</t>
  </si>
  <si>
    <t>Observaciones Metas</t>
  </si>
  <si>
    <t>Periodo
Proyecto</t>
  </si>
  <si>
    <t xml:space="preserve"> NECESIDADES DE FINANCIACIÓN - PROYECTOS DE INVERSIÓN</t>
  </si>
  <si>
    <t>CADENA DE VALOR INVERSIÓN Y SEGUIMIENTO DE PROYECTO PERIODO _________</t>
  </si>
  <si>
    <t xml:space="preserve">CADENA DE VALOR INVERSIÓN Y SEGUIMIENTO DE PROYECTO PERIODO </t>
  </si>
  <si>
    <t>FORMULACION ACTUALIZACIÓN - FOCALIZACIÓN DE METAS Y PRESUPUESTO</t>
  </si>
  <si>
    <t>FORMULACIÓN ACTUALIZACIÓN - FOCALIZACIÓN DE METAS Y PRESUPUESTO</t>
  </si>
  <si>
    <t xml:space="preserve"> FORMULACIÓN . ACTUALIZACIÓN - REGIONALIZACIÓN DE METAS Y PRESUPUESTO</t>
  </si>
  <si>
    <t xml:space="preserve"> FORMULACIÓN - ACTUALIZACIÓN - REGIONALIZACIÓN DE METAS Y PRESUPUESTO</t>
  </si>
  <si>
    <t>SEGUIMIENTO INDICADORES DE PROYECTO PERIODO</t>
  </si>
  <si>
    <t>SEGUIMIENTO FINANCIERO DE PROYECTO</t>
  </si>
  <si>
    <t>Avance Meta</t>
  </si>
  <si>
    <t>POLÍTICA TRANSVERSAL (Categorias)</t>
  </si>
  <si>
    <t xml:space="preserve">Ajuste costo Año 3 </t>
  </si>
  <si>
    <t xml:space="preserve">Justificación variaciones costo de las actividades </t>
  </si>
  <si>
    <t>SEGUIMIENTO INDICADORES DE PROYECTO PERIODO 2024-2026</t>
  </si>
  <si>
    <t>SEGUIMIENTO FINANCIERO DE PROYECTO PERIODO 2024-2026</t>
  </si>
  <si>
    <t>INSTRUCCIONES: Ubique el cursor en las celdas de los encabezados y siga las recomendaciones. Las celdas de color gris y azul tienen inmersas fórmulas matemáticas procuré mantenerlas.</t>
  </si>
  <si>
    <t xml:space="preserve">TOTAL CATEGORIA </t>
  </si>
  <si>
    <t xml:space="preserve">TOTAL PRODUCTO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</si>
</sst>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 _€_-;\-* #,##0.00\ _€_-;_-* &quot;-&quot;??\ _€_-;_-@_-"/>
    <numFmt numFmtId="166" formatCode="_(&quot;$&quot;\ * #,##0.00_);_(&quot;$&quot;\ * \(#,##0.00\);_(&quot;$&quot;\ * &quot;-&quot;??_);_(@_)"/>
    <numFmt numFmtId="167" formatCode="_(* #,##0.00_);_(* \(#,##0.00\);_(* &quot;-&quot;??_);_(@_)"/>
    <numFmt numFmtId="168" formatCode="&quot; $&quot;#,##0&quot; &quot;;&quot;-$&quot;#,##0&quot; &quot;;&quot; $-&quot;#&quot; &quot;;&quot; &quot;@&quot; &quot;"/>
    <numFmt numFmtId="169" formatCode="&quot; $&quot;#,##0.00&quot; &quot;;&quot;-$&quot;#,##0.00&quot; &quot;;&quot; $-&quot;#&quot; &quot;;&quot; &quot;@&quot; &quot;"/>
    <numFmt numFmtId="170" formatCode="_-* #,##0\ _€_-;\-* #,##0\ _€_-;_-* &quot;-&quot;??\ _€_-;_-@_-"/>
    <numFmt numFmtId="171" formatCode="_-* #,##0_-;\-* #,##0_-;_-* &quot;-&quot;??_-;_-@"/>
    <numFmt numFmtId="172" formatCode="d/m/yyyy"/>
    <numFmt numFmtId="173" formatCode="_-* #,##0_-;\-* #,##0_-;_-* &quot;-&quot;??_-;_-@_-"/>
    <numFmt numFmtId="174" formatCode="0.0%"/>
    <numFmt numFmtId="175" formatCode="#,##0.0000"/>
  </numFmts>
  <fonts count="46" x14ac:knownFonts="1">
    <font>
      <sz val="11"/>
      <color theme="1"/>
      <name val="Calibri"/>
      <family val="2"/>
      <scheme val="minor"/>
    </font>
    <font>
      <sz val="11"/>
      <color theme="1"/>
      <name val="Calibri"/>
      <family val="2"/>
      <scheme val="minor"/>
    </font>
    <font>
      <sz val="11"/>
      <color rgb="FF000000"/>
      <name val="Arial"/>
      <family val="2"/>
    </font>
    <font>
      <sz val="12"/>
      <color theme="1"/>
      <name val="Calibri"/>
      <family val="2"/>
      <scheme val="minor"/>
    </font>
    <font>
      <sz val="11"/>
      <color theme="1"/>
      <name val="Calibri"/>
      <family val="2"/>
    </font>
    <font>
      <b/>
      <sz val="14"/>
      <name val="Calibri Light"/>
      <family val="2"/>
      <scheme val="major"/>
    </font>
    <font>
      <sz val="11"/>
      <color theme="1"/>
      <name val="Arial"/>
      <family val="2"/>
    </font>
    <font>
      <b/>
      <sz val="11"/>
      <color theme="1"/>
      <name val="Calibri"/>
      <family val="2"/>
    </font>
    <font>
      <b/>
      <sz val="9"/>
      <color theme="1"/>
      <name val="Arial Black"/>
      <family val="2"/>
    </font>
    <font>
      <sz val="11"/>
      <name val="Calibri"/>
      <family val="2"/>
    </font>
    <font>
      <sz val="10"/>
      <color theme="1"/>
      <name val="Arial Black"/>
      <family val="2"/>
    </font>
    <font>
      <sz val="10"/>
      <name val="Arial"/>
      <family val="2"/>
    </font>
    <font>
      <b/>
      <sz val="10"/>
      <color theme="1"/>
      <name val="Arial Black"/>
      <family val="2"/>
    </font>
    <font>
      <sz val="8"/>
      <color theme="1"/>
      <name val="Arial Black"/>
      <family val="2"/>
    </font>
    <font>
      <b/>
      <sz val="10"/>
      <name val="Arial Black"/>
      <family val="2"/>
    </font>
    <font>
      <sz val="12"/>
      <color theme="0"/>
      <name val="Segoe UI"/>
      <family val="2"/>
    </font>
    <font>
      <b/>
      <sz val="10"/>
      <name val="Calibri Light"/>
      <family val="2"/>
      <scheme val="major"/>
    </font>
    <font>
      <sz val="10"/>
      <color indexed="8"/>
      <name val="Arial"/>
      <family val="2"/>
    </font>
    <font>
      <sz val="11"/>
      <color rgb="FFFF00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8"/>
      <color theme="8" tint="-0.249977111117893"/>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8"/>
      <name val="Arial"/>
      <family val="2"/>
    </font>
    <font>
      <sz val="10"/>
      <color rgb="FF000000"/>
      <name val="Arial"/>
      <family val="2"/>
    </font>
    <font>
      <sz val="11"/>
      <color theme="0"/>
      <name val="Calibri"/>
      <family val="2"/>
      <scheme val="minor"/>
    </font>
    <font>
      <sz val="9"/>
      <color theme="0"/>
      <name val="Calibri"/>
      <family val="2"/>
      <scheme val="minor"/>
    </font>
    <font>
      <b/>
      <sz val="14"/>
      <name val="Calibri"/>
      <family val="2"/>
      <scheme val="minor"/>
    </font>
    <font>
      <sz val="12"/>
      <color rgb="FF4B4B4B"/>
      <name val="Calibri"/>
      <family val="2"/>
      <scheme val="minor"/>
    </font>
    <font>
      <b/>
      <sz val="14"/>
      <color theme="1"/>
      <name val="Calibri"/>
      <family val="2"/>
      <scheme val="minor"/>
    </font>
    <font>
      <b/>
      <sz val="11"/>
      <name val="Calibri"/>
      <family val="2"/>
    </font>
    <font>
      <b/>
      <sz val="16"/>
      <color theme="1"/>
      <name val="Calibri"/>
      <family val="2"/>
      <scheme val="minor"/>
    </font>
    <font>
      <b/>
      <sz val="18"/>
      <name val="Calibri"/>
      <family val="2"/>
      <scheme val="minor"/>
    </font>
    <font>
      <b/>
      <sz val="20"/>
      <name val="Calibri"/>
      <family val="2"/>
      <scheme val="minor"/>
    </font>
    <font>
      <b/>
      <sz val="14"/>
      <color theme="1"/>
      <name val="Arial"/>
      <family val="2"/>
    </font>
    <font>
      <b/>
      <sz val="22"/>
      <name val="Calibri"/>
      <family val="2"/>
      <scheme val="minor"/>
    </font>
    <font>
      <b/>
      <sz val="12"/>
      <color theme="1"/>
      <name val="Arial Black"/>
      <family val="2"/>
    </font>
    <font>
      <sz val="12"/>
      <color theme="1"/>
      <name val="Arial Black"/>
      <family val="2"/>
    </font>
    <font>
      <b/>
      <sz val="24"/>
      <name val="Calibri"/>
      <family val="2"/>
      <scheme val="minor"/>
    </font>
    <font>
      <b/>
      <sz val="18"/>
      <name val="Arial Black"/>
      <family val="2"/>
    </font>
    <font>
      <b/>
      <sz val="12"/>
      <color theme="1"/>
      <name val="Calibri"/>
      <family val="2"/>
      <scheme val="minor"/>
    </font>
    <font>
      <b/>
      <sz val="11"/>
      <color theme="1"/>
      <name val="Arial Black"/>
      <family val="2"/>
    </font>
  </fonts>
  <fills count="2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D8D8D8"/>
        <bgColor rgb="FFD8D8D8"/>
      </patternFill>
    </fill>
    <fill>
      <patternFill patternType="solid">
        <fgColor rgb="FFBFBFBF"/>
        <bgColor rgb="FFBFBFBF"/>
      </patternFill>
    </fill>
    <fill>
      <patternFill patternType="solid">
        <fgColor theme="4"/>
        <bgColor theme="4"/>
      </patternFill>
    </fill>
    <fill>
      <patternFill patternType="solid">
        <fgColor theme="4" tint="0.59999389629810485"/>
        <bgColor indexed="64"/>
      </patternFill>
    </fill>
    <fill>
      <patternFill patternType="solid">
        <fgColor rgb="FFF2F2F2"/>
        <bgColor rgb="FFF2F2F2"/>
      </patternFill>
    </fill>
    <fill>
      <patternFill patternType="solid">
        <fgColor rgb="FF8EAADB"/>
        <bgColor rgb="FF8EAADB"/>
      </patternFill>
    </fill>
    <fill>
      <patternFill patternType="solid">
        <fgColor rgb="FFFFFFFF"/>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5" tint="0.59999389629810485"/>
        <bgColor rgb="FFBFBFBF"/>
      </patternFill>
    </fill>
    <fill>
      <patternFill patternType="solid">
        <fgColor theme="7" tint="0.79998168889431442"/>
        <bgColor indexed="64"/>
      </patternFill>
    </fill>
    <fill>
      <patternFill patternType="solid">
        <fgColor indexed="65"/>
        <bgColor indexed="64"/>
      </patternFill>
    </fill>
    <fill>
      <patternFill patternType="solid">
        <fgColor indexed="2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4"/>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hair">
        <color rgb="FF000000"/>
      </bottom>
      <diagonal/>
    </border>
    <border>
      <left style="hair">
        <color rgb="FF000000"/>
      </left>
      <right style="medium">
        <color indexed="64"/>
      </right>
      <top style="medium">
        <color indexed="64"/>
      </top>
      <bottom style="hair">
        <color rgb="FF000000"/>
      </bottom>
      <diagonal/>
    </border>
    <border>
      <left style="medium">
        <color indexed="64"/>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medium">
        <color indexed="64"/>
      </bottom>
      <diagonal/>
    </border>
    <border>
      <left/>
      <right style="medium">
        <color indexed="64"/>
      </right>
      <top style="hair">
        <color rgb="FF000000"/>
      </top>
      <bottom style="medium">
        <color indexed="64"/>
      </bottom>
      <diagonal/>
    </border>
    <border>
      <left style="thin">
        <color rgb="FF000000"/>
      </left>
      <right/>
      <top/>
      <bottom/>
      <diagonal/>
    </border>
    <border>
      <left style="thin">
        <color rgb="FF000000"/>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medium">
        <color indexed="64"/>
      </top>
      <bottom/>
      <diagonal/>
    </border>
    <border>
      <left style="medium">
        <color rgb="FFC0C0C0"/>
      </left>
      <right style="medium">
        <color rgb="FFC0C0C0"/>
      </right>
      <top/>
      <bottom style="medium">
        <color rgb="FFC0C0C0"/>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s>
  <cellStyleXfs count="16">
    <xf numFmtId="0" fontId="0" fillId="0" borderId="0"/>
    <xf numFmtId="166"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2" fillId="0" borderId="0" applyFont="0" applyBorder="0" applyProtection="0"/>
    <xf numFmtId="42" fontId="1" fillId="0" borderId="0" applyFont="0" applyFill="0" applyBorder="0" applyAlignment="0" applyProtection="0"/>
    <xf numFmtId="0" fontId="3" fillId="0" borderId="0"/>
    <xf numFmtId="9" fontId="1" fillId="0" borderId="0" applyFont="0" applyFill="0" applyBorder="0" applyAlignment="0" applyProtection="0"/>
    <xf numFmtId="0" fontId="6" fillId="0" borderId="0"/>
    <xf numFmtId="0" fontId="1" fillId="0" borderId="0"/>
    <xf numFmtId="164" fontId="1" fillId="0" borderId="0" applyFont="0" applyFill="0" applyBorder="0" applyAlignment="0" applyProtection="0"/>
    <xf numFmtId="0" fontId="17" fillId="0" borderId="0"/>
    <xf numFmtId="41" fontId="1" fillId="0" borderId="0" applyFont="0" applyFill="0" applyBorder="0" applyAlignment="0" applyProtection="0"/>
    <xf numFmtId="43" fontId="3" fillId="0" borderId="0" applyFont="0" applyFill="0" applyBorder="0" applyAlignment="0" applyProtection="0"/>
  </cellStyleXfs>
  <cellXfs count="457">
    <xf numFmtId="0" fontId="0" fillId="0" borderId="0" xfId="0"/>
    <xf numFmtId="0" fontId="6" fillId="0" borderId="0" xfId="10"/>
    <xf numFmtId="3" fontId="4" fillId="0" borderId="0" xfId="10" applyNumberFormat="1" applyFont="1"/>
    <xf numFmtId="0" fontId="4" fillId="0" borderId="0" xfId="10" applyFont="1"/>
    <xf numFmtId="0" fontId="14" fillId="2" borderId="26" xfId="0" applyFont="1" applyFill="1" applyBorder="1" applyAlignment="1">
      <alignment vertical="center" wrapText="1"/>
    </xf>
    <xf numFmtId="0" fontId="14" fillId="2" borderId="0" xfId="0" applyFont="1" applyFill="1" applyAlignment="1">
      <alignment vertical="center" wrapText="1"/>
    </xf>
    <xf numFmtId="0" fontId="15" fillId="16" borderId="0" xfId="0" applyFont="1" applyFill="1" applyAlignment="1">
      <alignment vertical="center" wrapText="1"/>
    </xf>
    <xf numFmtId="0" fontId="0" fillId="0" borderId="27" xfId="0" applyBorder="1"/>
    <xf numFmtId="0" fontId="0" fillId="0" borderId="0" xfId="0" applyAlignment="1">
      <alignment vertical="center"/>
    </xf>
    <xf numFmtId="9" fontId="0" fillId="0" borderId="0" xfId="9" applyFont="1"/>
    <xf numFmtId="0" fontId="0" fillId="0" borderId="23" xfId="0" applyBorder="1"/>
    <xf numFmtId="0" fontId="0" fillId="0" borderId="24" xfId="0" applyBorder="1" applyAlignment="1">
      <alignment vertical="center"/>
    </xf>
    <xf numFmtId="0" fontId="0" fillId="0" borderId="24" xfId="0" applyBorder="1"/>
    <xf numFmtId="9" fontId="0" fillId="0" borderId="24" xfId="9" applyFont="1" applyBorder="1"/>
    <xf numFmtId="0" fontId="0" fillId="0" borderId="36" xfId="0" applyBorder="1"/>
    <xf numFmtId="0" fontId="0" fillId="0" borderId="25" xfId="0" applyBorder="1"/>
    <xf numFmtId="0" fontId="0" fillId="0" borderId="35" xfId="0" applyBorder="1"/>
    <xf numFmtId="0" fontId="19" fillId="0" borderId="0" xfId="0" applyFont="1" applyAlignment="1">
      <alignment vertical="center"/>
    </xf>
    <xf numFmtId="9" fontId="0" fillId="0" borderId="0" xfId="9" applyFont="1" applyBorder="1"/>
    <xf numFmtId="0" fontId="21" fillId="0" borderId="0" xfId="0" applyFont="1" applyAlignment="1">
      <alignment vertical="center"/>
    </xf>
    <xf numFmtId="9" fontId="0" fillId="0" borderId="0" xfId="9" applyFont="1" applyBorder="1" applyAlignment="1">
      <alignment vertical="center"/>
    </xf>
    <xf numFmtId="0" fontId="0" fillId="0" borderId="25" xfId="0" applyBorder="1" applyAlignment="1">
      <alignment vertical="center" wrapText="1"/>
    </xf>
    <xf numFmtId="0" fontId="19" fillId="4" borderId="40" xfId="0" applyFont="1" applyFill="1" applyBorder="1" applyAlignment="1">
      <alignment horizontal="center" vertical="center" wrapText="1"/>
    </xf>
    <xf numFmtId="0" fontId="19" fillId="4" borderId="41" xfId="0" applyFont="1" applyFill="1" applyBorder="1" applyAlignment="1">
      <alignment horizontal="center" vertical="center" wrapText="1"/>
    </xf>
    <xf numFmtId="0" fontId="0" fillId="0" borderId="35" xfId="0" applyBorder="1" applyAlignment="1">
      <alignment vertical="center" wrapText="1"/>
    </xf>
    <xf numFmtId="0" fontId="0" fillId="0" borderId="0" xfId="0" applyAlignment="1">
      <alignment vertical="center" wrapText="1"/>
    </xf>
    <xf numFmtId="0" fontId="18" fillId="0" borderId="25" xfId="0" applyFont="1" applyBorder="1" applyAlignment="1">
      <alignment vertical="top" wrapText="1"/>
    </xf>
    <xf numFmtId="0" fontId="23" fillId="13" borderId="17" xfId="0" applyFont="1" applyFill="1" applyBorder="1" applyAlignment="1" applyProtection="1">
      <alignment vertical="center" wrapText="1"/>
      <protection locked="0" hidden="1"/>
    </xf>
    <xf numFmtId="0" fontId="23" fillId="13" borderId="15" xfId="0" applyFont="1" applyFill="1" applyBorder="1" applyAlignment="1" applyProtection="1">
      <alignment vertical="center" wrapText="1"/>
      <protection locked="0" hidden="1"/>
    </xf>
    <xf numFmtId="41" fontId="23" fillId="13" borderId="5" xfId="14" applyFont="1" applyFill="1" applyBorder="1" applyAlignment="1" applyProtection="1">
      <alignment vertical="center" wrapText="1"/>
      <protection locked="0" hidden="1"/>
    </xf>
    <xf numFmtId="41" fontId="23" fillId="13" borderId="3" xfId="14" applyFont="1" applyFill="1" applyBorder="1" applyAlignment="1" applyProtection="1">
      <alignment vertical="center" wrapText="1"/>
      <protection locked="0" hidden="1"/>
    </xf>
    <xf numFmtId="0" fontId="23" fillId="13" borderId="5" xfId="0" applyFont="1" applyFill="1" applyBorder="1" applyAlignment="1" applyProtection="1">
      <alignment vertical="center" wrapText="1"/>
      <protection locked="0" hidden="1"/>
    </xf>
    <xf numFmtId="174" fontId="23" fillId="0" borderId="13" xfId="9" applyNumberFormat="1" applyFont="1" applyBorder="1" applyAlignment="1">
      <alignment vertical="center" wrapText="1"/>
    </xf>
    <xf numFmtId="0" fontId="18" fillId="0" borderId="35" xfId="0" applyFont="1" applyBorder="1" applyAlignment="1">
      <alignment vertical="top" wrapText="1"/>
    </xf>
    <xf numFmtId="0" fontId="18" fillId="0" borderId="0" xfId="0" applyFont="1" applyAlignment="1">
      <alignment vertical="top" wrapText="1"/>
    </xf>
    <xf numFmtId="0" fontId="0" fillId="0" borderId="25" xfId="0" applyBorder="1" applyAlignment="1">
      <alignment vertical="top" wrapText="1"/>
    </xf>
    <xf numFmtId="0" fontId="23" fillId="13" borderId="2" xfId="0" applyFont="1" applyFill="1" applyBorder="1" applyAlignment="1" applyProtection="1">
      <alignment vertical="center" wrapText="1"/>
      <protection locked="0" hidden="1"/>
    </xf>
    <xf numFmtId="41" fontId="23" fillId="13" borderId="1" xfId="14" applyFont="1" applyFill="1" applyBorder="1" applyAlignment="1" applyProtection="1">
      <alignment vertical="center" wrapText="1"/>
      <protection locked="0" hidden="1"/>
    </xf>
    <xf numFmtId="174" fontId="23" fillId="0" borderId="5" xfId="9" applyNumberFormat="1" applyFont="1" applyBorder="1" applyAlignment="1">
      <alignment vertical="center" wrapText="1"/>
    </xf>
    <xf numFmtId="0" fontId="0" fillId="0" borderId="35" xfId="0" applyBorder="1" applyAlignment="1">
      <alignment vertical="top" wrapText="1"/>
    </xf>
    <xf numFmtId="41" fontId="18" fillId="0" borderId="0" xfId="0" applyNumberFormat="1" applyFont="1" applyAlignment="1">
      <alignment vertical="top" wrapText="1"/>
    </xf>
    <xf numFmtId="0" fontId="0" fillId="0" borderId="0" xfId="0" applyAlignment="1">
      <alignment vertical="top" wrapText="1"/>
    </xf>
    <xf numFmtId="10" fontId="18" fillId="0" borderId="0" xfId="0" applyNumberFormat="1" applyFont="1" applyAlignment="1">
      <alignment vertical="top" wrapText="1"/>
    </xf>
    <xf numFmtId="43" fontId="0" fillId="0" borderId="0" xfId="4" applyFont="1" applyAlignment="1">
      <alignment vertical="top" wrapText="1"/>
    </xf>
    <xf numFmtId="0" fontId="23" fillId="13" borderId="18" xfId="0" applyFont="1" applyFill="1" applyBorder="1" applyAlignment="1" applyProtection="1">
      <alignment vertical="center" wrapText="1"/>
      <protection locked="0" hidden="1"/>
    </xf>
    <xf numFmtId="0" fontId="23" fillId="13" borderId="12" xfId="0" applyFont="1" applyFill="1" applyBorder="1" applyAlignment="1" applyProtection="1">
      <alignment vertical="center" wrapText="1"/>
      <protection locked="0" hidden="1"/>
    </xf>
    <xf numFmtId="174" fontId="23" fillId="0" borderId="4" xfId="9" applyNumberFormat="1" applyFont="1" applyBorder="1" applyAlignment="1">
      <alignment vertical="center" wrapText="1"/>
    </xf>
    <xf numFmtId="0" fontId="24" fillId="8" borderId="40" xfId="0" applyFont="1" applyFill="1" applyBorder="1" applyAlignment="1">
      <alignment horizontal="left" vertical="center"/>
    </xf>
    <xf numFmtId="0" fontId="24" fillId="8" borderId="29" xfId="0" applyFont="1" applyFill="1" applyBorder="1" applyAlignment="1">
      <alignment horizontal="left" vertical="center"/>
    </xf>
    <xf numFmtId="41" fontId="24" fillId="8" borderId="41" xfId="14" applyFont="1" applyFill="1" applyBorder="1" applyAlignment="1">
      <alignment vertical="center"/>
    </xf>
    <xf numFmtId="43" fontId="24" fillId="8" borderId="41" xfId="4" applyFont="1" applyFill="1" applyBorder="1" applyAlignment="1">
      <alignment vertical="center"/>
    </xf>
    <xf numFmtId="174" fontId="19" fillId="8" borderId="42" xfId="9" applyNumberFormat="1" applyFont="1" applyFill="1" applyBorder="1" applyAlignment="1">
      <alignment vertical="center" wrapText="1"/>
    </xf>
    <xf numFmtId="41" fontId="24" fillId="8" borderId="33" xfId="14" applyFont="1" applyFill="1" applyBorder="1" applyAlignment="1">
      <alignment vertical="center"/>
    </xf>
    <xf numFmtId="41" fontId="24" fillId="8" borderId="29" xfId="14" applyFont="1" applyFill="1" applyBorder="1" applyAlignment="1">
      <alignment vertical="center"/>
    </xf>
    <xf numFmtId="41" fontId="24" fillId="8" borderId="39" xfId="14" applyFont="1" applyFill="1" applyBorder="1" applyAlignment="1">
      <alignment vertical="center"/>
    </xf>
    <xf numFmtId="0" fontId="25" fillId="0" borderId="0" xfId="0" quotePrefix="1" applyFont="1" applyAlignment="1">
      <alignment vertical="center"/>
    </xf>
    <xf numFmtId="9" fontId="0" fillId="0" borderId="0" xfId="9" applyFont="1" applyBorder="1" applyAlignment="1">
      <alignment vertical="center" wrapText="1"/>
    </xf>
    <xf numFmtId="0" fontId="19" fillId="0" borderId="33" xfId="0" applyFont="1" applyBorder="1" applyAlignment="1">
      <alignment vertical="center"/>
    </xf>
    <xf numFmtId="0" fontId="19" fillId="0" borderId="22" xfId="0" applyFont="1" applyBorder="1" applyAlignment="1">
      <alignment vertical="center"/>
    </xf>
    <xf numFmtId="0" fontId="0" fillId="0" borderId="25" xfId="0" applyBorder="1" applyProtection="1">
      <protection locked="0" hidden="1"/>
    </xf>
    <xf numFmtId="0" fontId="23" fillId="13" borderId="43" xfId="0" applyFont="1" applyFill="1" applyBorder="1" applyAlignment="1" applyProtection="1">
      <alignment vertical="top" wrapText="1"/>
      <protection locked="0" hidden="1"/>
    </xf>
    <xf numFmtId="0" fontId="23" fillId="13" borderId="15" xfId="0" applyFont="1" applyFill="1" applyBorder="1" applyAlignment="1" applyProtection="1">
      <alignment vertical="top" wrapText="1"/>
      <protection locked="0" hidden="1"/>
    </xf>
    <xf numFmtId="41" fontId="23" fillId="13" borderId="5" xfId="14" applyFont="1" applyFill="1" applyBorder="1" applyAlignment="1" applyProtection="1">
      <alignment vertical="top" wrapText="1"/>
      <protection locked="0" hidden="1"/>
    </xf>
    <xf numFmtId="174" fontId="23" fillId="0" borderId="13" xfId="9" applyNumberFormat="1" applyFont="1" applyBorder="1" applyAlignment="1">
      <alignment vertical="top" wrapText="1"/>
    </xf>
    <xf numFmtId="0" fontId="23" fillId="13" borderId="17" xfId="0" applyFont="1" applyFill="1" applyBorder="1" applyAlignment="1" applyProtection="1">
      <alignment vertical="top" wrapText="1"/>
      <protection locked="0" hidden="1"/>
    </xf>
    <xf numFmtId="0" fontId="23" fillId="13" borderId="2" xfId="0" applyFont="1" applyFill="1" applyBorder="1" applyAlignment="1" applyProtection="1">
      <alignment vertical="top" wrapText="1"/>
      <protection locked="0" hidden="1"/>
    </xf>
    <xf numFmtId="41" fontId="23" fillId="13" borderId="1" xfId="14" applyFont="1" applyFill="1" applyBorder="1" applyAlignment="1" applyProtection="1">
      <alignment vertical="top" wrapText="1"/>
      <protection locked="0" hidden="1"/>
    </xf>
    <xf numFmtId="174" fontId="23" fillId="0" borderId="5" xfId="9" applyNumberFormat="1" applyFont="1" applyBorder="1" applyAlignment="1">
      <alignment vertical="top" wrapText="1"/>
    </xf>
    <xf numFmtId="0" fontId="23" fillId="13" borderId="18" xfId="0" applyFont="1" applyFill="1" applyBorder="1" applyAlignment="1" applyProtection="1">
      <alignment vertical="top" wrapText="1"/>
      <protection locked="0" hidden="1"/>
    </xf>
    <xf numFmtId="0" fontId="23" fillId="13" borderId="12" xfId="0" applyFont="1" applyFill="1" applyBorder="1" applyAlignment="1" applyProtection="1">
      <alignment vertical="top" wrapText="1"/>
      <protection locked="0" hidden="1"/>
    </xf>
    <xf numFmtId="41" fontId="23" fillId="13" borderId="3" xfId="14" applyFont="1" applyFill="1" applyBorder="1" applyAlignment="1" applyProtection="1">
      <alignment vertical="top" wrapText="1"/>
      <protection locked="0" hidden="1"/>
    </xf>
    <xf numFmtId="174" fontId="23" fillId="0" borderId="4" xfId="9" applyNumberFormat="1" applyFont="1" applyBorder="1" applyAlignment="1">
      <alignment vertical="top" wrapText="1"/>
    </xf>
    <xf numFmtId="0" fontId="23" fillId="13" borderId="43" xfId="0" applyFont="1" applyFill="1" applyBorder="1" applyAlignment="1" applyProtection="1">
      <alignment vertical="center" wrapText="1"/>
      <protection locked="0" hidden="1"/>
    </xf>
    <xf numFmtId="0" fontId="25" fillId="0" borderId="10" xfId="0" applyFont="1" applyBorder="1" applyAlignment="1">
      <alignment wrapText="1"/>
    </xf>
    <xf numFmtId="0" fontId="0" fillId="0" borderId="33" xfId="0" applyBorder="1" applyAlignment="1">
      <alignment vertical="center"/>
    </xf>
    <xf numFmtId="43" fontId="0" fillId="8" borderId="33" xfId="0" applyNumberFormat="1" applyFill="1" applyBorder="1"/>
    <xf numFmtId="0" fontId="0" fillId="0" borderId="26" xfId="0" applyBorder="1"/>
    <xf numFmtId="0" fontId="0" fillId="0" borderId="27" xfId="0" applyBorder="1" applyAlignment="1">
      <alignment vertical="center"/>
    </xf>
    <xf numFmtId="9" fontId="0" fillId="0" borderId="27" xfId="9" applyFont="1" applyBorder="1"/>
    <xf numFmtId="0" fontId="0" fillId="0" borderId="30" xfId="0" applyBorder="1"/>
    <xf numFmtId="3" fontId="8" fillId="15" borderId="44" xfId="10" applyNumberFormat="1" applyFont="1" applyFill="1" applyBorder="1" applyAlignment="1">
      <alignment horizontal="center" vertical="center"/>
    </xf>
    <xf numFmtId="3" fontId="8" fillId="15" borderId="46" xfId="10" applyNumberFormat="1" applyFont="1" applyFill="1" applyBorder="1" applyAlignment="1">
      <alignment horizontal="center" vertical="center"/>
    </xf>
    <xf numFmtId="3" fontId="13" fillId="0" borderId="47" xfId="10" applyNumberFormat="1" applyFont="1" applyBorder="1" applyAlignment="1">
      <alignment horizontal="center" vertical="center"/>
    </xf>
    <xf numFmtId="3" fontId="8" fillId="15" borderId="48" xfId="10" applyNumberFormat="1" applyFont="1" applyFill="1" applyBorder="1" applyAlignment="1">
      <alignment horizontal="center" vertical="center"/>
    </xf>
    <xf numFmtId="172" fontId="13" fillId="0" borderId="49" xfId="10" applyNumberFormat="1" applyFont="1" applyBorder="1" applyAlignment="1">
      <alignment horizontal="center" vertical="center"/>
    </xf>
    <xf numFmtId="3" fontId="13" fillId="0" borderId="45" xfId="10" applyNumberFormat="1" applyFont="1" applyBorder="1" applyAlignment="1">
      <alignment horizontal="center" vertical="center"/>
    </xf>
    <xf numFmtId="0" fontId="24" fillId="4" borderId="41" xfId="0" applyFont="1" applyFill="1" applyBorder="1" applyAlignment="1">
      <alignment horizontal="center" vertical="center" wrapText="1"/>
    </xf>
    <xf numFmtId="9" fontId="24" fillId="4" borderId="41" xfId="9" applyFont="1" applyFill="1" applyBorder="1" applyAlignment="1">
      <alignment horizontal="center" vertical="center" wrapText="1"/>
    </xf>
    <xf numFmtId="41" fontId="23" fillId="13" borderId="4" xfId="14" applyFont="1" applyFill="1" applyBorder="1" applyAlignment="1" applyProtection="1">
      <alignment vertical="center" wrapText="1"/>
      <protection locked="0" hidden="1"/>
    </xf>
    <xf numFmtId="173" fontId="0" fillId="0" borderId="0" xfId="0" applyNumberFormat="1" applyAlignment="1">
      <alignment horizontal="left"/>
    </xf>
    <xf numFmtId="0" fontId="5" fillId="5" borderId="17" xfId="0" applyFont="1" applyFill="1" applyBorder="1" applyAlignment="1" applyProtection="1">
      <alignment horizontal="justify" vertical="center"/>
      <protection locked="0"/>
    </xf>
    <xf numFmtId="0" fontId="27" fillId="22" borderId="54" xfId="0" applyFont="1" applyFill="1" applyBorder="1" applyAlignment="1">
      <alignment vertical="center" wrapText="1"/>
    </xf>
    <xf numFmtId="0" fontId="17" fillId="0" borderId="38" xfId="0" applyFont="1" applyBorder="1" applyAlignment="1">
      <alignment horizontal="left" vertical="center" wrapText="1"/>
    </xf>
    <xf numFmtId="1" fontId="28" fillId="0" borderId="55" xfId="0" applyNumberFormat="1" applyFont="1" applyBorder="1" applyAlignment="1">
      <alignment vertical="center" wrapText="1"/>
    </xf>
    <xf numFmtId="0" fontId="23" fillId="0" borderId="0" xfId="0" applyFont="1" applyAlignment="1">
      <alignment vertical="center" wrapText="1"/>
    </xf>
    <xf numFmtId="0" fontId="0" fillId="0" borderId="0" xfId="0" applyAlignment="1">
      <alignment wrapText="1"/>
    </xf>
    <xf numFmtId="0" fontId="0" fillId="7" borderId="21" xfId="0" applyFill="1" applyBorder="1" applyAlignment="1">
      <alignment vertical="center" wrapText="1"/>
    </xf>
    <xf numFmtId="0" fontId="0" fillId="7" borderId="28" xfId="0" applyFill="1" applyBorder="1" applyAlignment="1">
      <alignment vertical="center" wrapText="1"/>
    </xf>
    <xf numFmtId="1" fontId="28" fillId="0" borderId="0" xfId="0" applyNumberFormat="1" applyFon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1" fontId="0" fillId="0" borderId="0" xfId="0" applyNumberFormat="1" applyAlignment="1">
      <alignment horizontal="center" vertical="center"/>
    </xf>
    <xf numFmtId="170" fontId="0" fillId="0" borderId="0" xfId="3" applyNumberFormat="1" applyFont="1" applyAlignment="1">
      <alignment vertical="center"/>
    </xf>
    <xf numFmtId="1" fontId="28" fillId="23" borderId="0" xfId="0" applyNumberFormat="1" applyFont="1" applyFill="1" applyAlignment="1">
      <alignment vertical="center" wrapText="1"/>
    </xf>
    <xf numFmtId="0" fontId="0" fillId="23" borderId="0" xfId="0" applyFill="1" applyAlignment="1">
      <alignment vertical="center"/>
    </xf>
    <xf numFmtId="0" fontId="0" fillId="0" borderId="0" xfId="0" applyAlignment="1">
      <alignment horizontal="left" vertical="center" wrapText="1"/>
    </xf>
    <xf numFmtId="171" fontId="9" fillId="2" borderId="1" xfId="0" applyNumberFormat="1" applyFont="1" applyFill="1" applyBorder="1" applyAlignment="1">
      <alignment horizontal="center" vertical="center"/>
    </xf>
    <xf numFmtId="171" fontId="7" fillId="10" borderId="9" xfId="0" applyNumberFormat="1" applyFont="1" applyFill="1" applyBorder="1" applyAlignment="1">
      <alignment horizontal="center" vertical="center"/>
    </xf>
    <xf numFmtId="171" fontId="7" fillId="10" borderId="59" xfId="0" applyNumberFormat="1" applyFont="1" applyFill="1" applyBorder="1" applyAlignment="1">
      <alignment horizontal="center" vertical="center"/>
    </xf>
    <xf numFmtId="4" fontId="23" fillId="0" borderId="5" xfId="0" applyNumberFormat="1" applyFont="1" applyBorder="1" applyAlignment="1" applyProtection="1">
      <alignment horizontal="right" vertical="center"/>
      <protection locked="0"/>
    </xf>
    <xf numFmtId="44" fontId="30" fillId="2" borderId="0" xfId="0" quotePrefix="1" applyNumberFormat="1" applyFont="1" applyFill="1" applyAlignment="1">
      <alignment vertical="center"/>
    </xf>
    <xf numFmtId="44" fontId="29" fillId="2" borderId="0" xfId="0" applyNumberFormat="1" applyFont="1" applyFill="1" applyAlignment="1">
      <alignment vertical="center" wrapText="1"/>
    </xf>
    <xf numFmtId="44" fontId="0" fillId="0" borderId="0" xfId="0" applyNumberFormat="1"/>
    <xf numFmtId="4" fontId="23" fillId="0" borderId="1" xfId="0" applyNumberFormat="1" applyFont="1" applyBorder="1" applyAlignment="1" applyProtection="1">
      <alignment horizontal="right" vertical="center"/>
      <protection locked="0"/>
    </xf>
    <xf numFmtId="0" fontId="31" fillId="0" borderId="11" xfId="0" applyFont="1" applyBorder="1" applyAlignment="1" applyProtection="1">
      <alignment horizontal="center" vertical="center"/>
      <protection locked="0"/>
    </xf>
    <xf numFmtId="0" fontId="26" fillId="0" borderId="0" xfId="0" applyFont="1" applyAlignment="1" applyProtection="1">
      <alignment horizontal="justify" vertical="center"/>
      <protection locked="0"/>
    </xf>
    <xf numFmtId="0" fontId="26" fillId="0" borderId="0" xfId="0" applyFont="1" applyAlignment="1" applyProtection="1">
      <alignment horizontal="center" vertical="center"/>
      <protection locked="0"/>
    </xf>
    <xf numFmtId="0" fontId="31" fillId="21" borderId="22" xfId="0" applyFont="1" applyFill="1" applyBorder="1" applyAlignment="1" applyProtection="1">
      <alignment vertical="center"/>
      <protection locked="0"/>
    </xf>
    <xf numFmtId="0" fontId="31" fillId="21" borderId="21" xfId="0" applyFont="1" applyFill="1" applyBorder="1" applyAlignment="1" applyProtection="1">
      <alignment vertical="center"/>
      <protection locked="0"/>
    </xf>
    <xf numFmtId="0" fontId="26" fillId="0" borderId="28" xfId="0" applyFont="1" applyBorder="1" applyAlignment="1" applyProtection="1">
      <alignment vertical="center"/>
      <protection locked="0"/>
    </xf>
    <xf numFmtId="0" fontId="31" fillId="0" borderId="0" xfId="0" applyFont="1" applyAlignment="1" applyProtection="1">
      <alignment horizontal="justify" vertical="center" wrapText="1"/>
      <protection locked="0"/>
    </xf>
    <xf numFmtId="1" fontId="31" fillId="0" borderId="0" xfId="0" applyNumberFormat="1" applyFont="1" applyAlignment="1">
      <alignment vertical="center"/>
    </xf>
    <xf numFmtId="1" fontId="31" fillId="0" borderId="0" xfId="0" applyNumberFormat="1" applyFont="1" applyAlignment="1" applyProtection="1">
      <alignment vertical="center"/>
      <protection locked="0"/>
    </xf>
    <xf numFmtId="1" fontId="26" fillId="0" borderId="0" xfId="0" applyNumberFormat="1" applyFont="1" applyAlignment="1" applyProtection="1">
      <alignment vertical="center"/>
      <protection locked="0"/>
    </xf>
    <xf numFmtId="0" fontId="31" fillId="5" borderId="32" xfId="0" applyFont="1" applyFill="1" applyBorder="1" applyAlignment="1" applyProtection="1">
      <alignment horizontal="center" vertical="center"/>
      <protection locked="0"/>
    </xf>
    <xf numFmtId="0" fontId="31" fillId="5" borderId="32" xfId="0" applyFont="1" applyFill="1" applyBorder="1" applyAlignment="1" applyProtection="1">
      <alignment horizontal="center" vertical="center" wrapText="1"/>
      <protection locked="0"/>
    </xf>
    <xf numFmtId="0" fontId="31" fillId="9" borderId="32" xfId="0" applyFont="1" applyFill="1" applyBorder="1" applyAlignment="1" applyProtection="1">
      <alignment horizontal="center" vertical="center" wrapText="1"/>
      <protection locked="0"/>
    </xf>
    <xf numFmtId="4" fontId="26" fillId="3" borderId="1" xfId="0" applyNumberFormat="1" applyFont="1" applyFill="1" applyBorder="1" applyAlignment="1" applyProtection="1">
      <alignment vertical="center" wrapText="1"/>
      <protection locked="0"/>
    </xf>
    <xf numFmtId="165" fontId="26" fillId="7" borderId="1" xfId="3" applyFont="1" applyFill="1" applyBorder="1" applyAlignment="1" applyProtection="1">
      <alignment horizontal="center" vertical="center" wrapText="1"/>
      <protection locked="0"/>
    </xf>
    <xf numFmtId="168" fontId="31" fillId="7" borderId="27" xfId="0" applyNumberFormat="1" applyFont="1" applyFill="1" applyBorder="1" applyAlignment="1" applyProtection="1">
      <alignment horizontal="center" vertical="center" wrapText="1"/>
      <protection locked="0"/>
    </xf>
    <xf numFmtId="168" fontId="31" fillId="7" borderId="19" xfId="0" applyNumberFormat="1" applyFont="1" applyFill="1" applyBorder="1" applyAlignment="1" applyProtection="1">
      <alignment horizontal="center" vertical="center" wrapText="1"/>
      <protection locked="0"/>
    </xf>
    <xf numFmtId="0" fontId="26" fillId="3" borderId="1" xfId="0" applyFont="1" applyFill="1" applyBorder="1" applyAlignment="1" applyProtection="1">
      <alignment horizontal="left" vertical="center" wrapText="1"/>
      <protection locked="0"/>
    </xf>
    <xf numFmtId="0" fontId="26" fillId="7" borderId="1" xfId="0" applyFont="1" applyFill="1" applyBorder="1" applyAlignment="1" applyProtection="1">
      <alignment horizontal="left" vertical="center" wrapText="1"/>
      <protection locked="0"/>
    </xf>
    <xf numFmtId="0" fontId="26" fillId="7" borderId="3" xfId="0" applyFont="1" applyFill="1" applyBorder="1" applyAlignment="1" applyProtection="1">
      <alignment horizontal="left" vertical="center" wrapText="1"/>
      <protection locked="0"/>
    </xf>
    <xf numFmtId="165" fontId="26" fillId="7" borderId="3" xfId="3" applyFont="1" applyFill="1" applyBorder="1" applyAlignment="1" applyProtection="1">
      <alignment horizontal="center" vertical="center" wrapText="1"/>
      <protection locked="0"/>
    </xf>
    <xf numFmtId="170" fontId="23" fillId="0" borderId="3" xfId="3" applyNumberFormat="1" applyFont="1" applyFill="1" applyBorder="1" applyAlignment="1" applyProtection="1">
      <alignment horizontal="right" vertical="center" wrapText="1"/>
      <protection locked="0"/>
    </xf>
    <xf numFmtId="165" fontId="23" fillId="0" borderId="3" xfId="3" applyFont="1" applyFill="1" applyBorder="1" applyAlignment="1" applyProtection="1">
      <alignment horizontal="right" vertical="center" wrapText="1"/>
      <protection locked="0"/>
    </xf>
    <xf numFmtId="170" fontId="31" fillId="3" borderId="7" xfId="3" applyNumberFormat="1" applyFont="1" applyFill="1" applyBorder="1" applyAlignment="1" applyProtection="1">
      <alignment horizontal="right" vertical="center" wrapText="1"/>
      <protection locked="0"/>
    </xf>
    <xf numFmtId="168" fontId="31" fillId="0" borderId="0" xfId="6" applyNumberFormat="1" applyFont="1" applyBorder="1" applyAlignment="1" applyProtection="1">
      <alignment horizontal="right" vertical="center" wrapText="1"/>
      <protection locked="0"/>
    </xf>
    <xf numFmtId="0" fontId="26" fillId="3" borderId="5" xfId="0" applyFont="1" applyFill="1" applyBorder="1" applyAlignment="1" applyProtection="1">
      <alignment horizontal="left" vertical="center" wrapText="1"/>
      <protection locked="0"/>
    </xf>
    <xf numFmtId="4" fontId="26" fillId="3" borderId="5" xfId="0" applyNumberFormat="1" applyFont="1" applyFill="1" applyBorder="1" applyAlignment="1" applyProtection="1">
      <alignment vertical="center" wrapText="1"/>
      <protection locked="0"/>
    </xf>
    <xf numFmtId="0" fontId="31" fillId="0" borderId="0" xfId="0" applyFont="1" applyAlignment="1" applyProtection="1">
      <alignment horizontal="center" vertical="center"/>
      <protection locked="0"/>
    </xf>
    <xf numFmtId="0" fontId="31" fillId="5" borderId="62" xfId="0" applyFont="1" applyFill="1" applyBorder="1" applyAlignment="1" applyProtection="1">
      <alignment horizontal="left" vertical="center" wrapText="1"/>
      <protection locked="0"/>
    </xf>
    <xf numFmtId="0" fontId="26" fillId="0" borderId="6" xfId="0" applyFont="1" applyBorder="1" applyAlignment="1" applyProtection="1">
      <alignment horizontal="center" vertical="center" wrapText="1"/>
      <protection locked="0"/>
    </xf>
    <xf numFmtId="0" fontId="31" fillId="5" borderId="9" xfId="0" applyFont="1" applyFill="1" applyBorder="1" applyAlignment="1" applyProtection="1">
      <alignment horizontal="center" vertical="center" wrapText="1"/>
      <protection locked="0"/>
    </xf>
    <xf numFmtId="0" fontId="3" fillId="0" borderId="0" xfId="8"/>
    <xf numFmtId="0" fontId="3" fillId="0" borderId="7" xfId="8" applyBorder="1"/>
    <xf numFmtId="4" fontId="3" fillId="0" borderId="7" xfId="8" applyNumberFormat="1" applyBorder="1"/>
    <xf numFmtId="175" fontId="3" fillId="0" borderId="7" xfId="8" applyNumberFormat="1" applyBorder="1"/>
    <xf numFmtId="0" fontId="3" fillId="0" borderId="8" xfId="8" applyBorder="1"/>
    <xf numFmtId="0" fontId="3" fillId="0" borderId="1" xfId="8" applyBorder="1"/>
    <xf numFmtId="4" fontId="3" fillId="0" borderId="1" xfId="8" applyNumberFormat="1" applyBorder="1"/>
    <xf numFmtId="175" fontId="3" fillId="0" borderId="1" xfId="8" applyNumberFormat="1" applyBorder="1"/>
    <xf numFmtId="0" fontId="3" fillId="0" borderId="10" xfId="8" applyBorder="1"/>
    <xf numFmtId="0" fontId="3" fillId="0" borderId="32" xfId="8" applyBorder="1"/>
    <xf numFmtId="4" fontId="3" fillId="0" borderId="32" xfId="8" applyNumberFormat="1" applyBorder="1"/>
    <xf numFmtId="175" fontId="3" fillId="0" borderId="32" xfId="8" applyNumberFormat="1" applyBorder="1"/>
    <xf numFmtId="0" fontId="3" fillId="0" borderId="31" xfId="8" applyBorder="1"/>
    <xf numFmtId="0" fontId="3" fillId="0" borderId="0" xfId="8" applyAlignment="1">
      <alignment wrapText="1"/>
    </xf>
    <xf numFmtId="0" fontId="3" fillId="0" borderId="5" xfId="8" applyBorder="1"/>
    <xf numFmtId="4" fontId="3" fillId="0" borderId="5" xfId="8" applyNumberFormat="1" applyBorder="1"/>
    <xf numFmtId="175" fontId="3" fillId="0" borderId="5" xfId="8" applyNumberFormat="1" applyBorder="1"/>
    <xf numFmtId="0" fontId="3" fillId="0" borderId="20" xfId="8" applyBorder="1"/>
    <xf numFmtId="0" fontId="3" fillId="0" borderId="0" xfId="8" applyAlignment="1">
      <alignment horizontal="center" vertical="center" wrapText="1"/>
    </xf>
    <xf numFmtId="0" fontId="16" fillId="18" borderId="53" xfId="0" applyFont="1" applyFill="1" applyBorder="1" applyAlignment="1">
      <alignment horizontal="center" vertical="center" wrapText="1"/>
    </xf>
    <xf numFmtId="0" fontId="3" fillId="25" borderId="56" xfId="8" applyFill="1" applyBorder="1"/>
    <xf numFmtId="0" fontId="33" fillId="3" borderId="32" xfId="8" applyFont="1" applyFill="1" applyBorder="1" applyAlignment="1">
      <alignment horizontal="center" vertical="center" wrapText="1"/>
    </xf>
    <xf numFmtId="0" fontId="3" fillId="25" borderId="13" xfId="8" applyFill="1" applyBorder="1"/>
    <xf numFmtId="0" fontId="3" fillId="25" borderId="43" xfId="8" applyFill="1" applyBorder="1"/>
    <xf numFmtId="0" fontId="33" fillId="3" borderId="31" xfId="8" applyFont="1" applyFill="1" applyBorder="1" applyAlignment="1">
      <alignment horizontal="center" vertical="center" wrapText="1"/>
    </xf>
    <xf numFmtId="0" fontId="3" fillId="25" borderId="6" xfId="8" applyFill="1" applyBorder="1"/>
    <xf numFmtId="0" fontId="3" fillId="25" borderId="53" xfId="8" applyFill="1" applyBorder="1"/>
    <xf numFmtId="0" fontId="16" fillId="17" borderId="34" xfId="0" applyFont="1" applyFill="1" applyBorder="1" applyAlignment="1">
      <alignment horizontal="center" vertical="center" wrapText="1"/>
    </xf>
    <xf numFmtId="0" fontId="16" fillId="18" borderId="31" xfId="0" applyFont="1" applyFill="1" applyBorder="1" applyAlignment="1">
      <alignment horizontal="center" vertical="center" wrapText="1"/>
    </xf>
    <xf numFmtId="0" fontId="3" fillId="25" borderId="8" xfId="8" applyFill="1" applyBorder="1"/>
    <xf numFmtId="0" fontId="33" fillId="3" borderId="73" xfId="8" applyFont="1" applyFill="1" applyBorder="1" applyAlignment="1">
      <alignment horizontal="center" vertical="center" wrapText="1"/>
    </xf>
    <xf numFmtId="4" fontId="3" fillId="0" borderId="15" xfId="8" applyNumberFormat="1" applyBorder="1"/>
    <xf numFmtId="4" fontId="3" fillId="0" borderId="2" xfId="8" applyNumberFormat="1" applyBorder="1"/>
    <xf numFmtId="4" fontId="3" fillId="0" borderId="73" xfId="8" applyNumberFormat="1" applyBorder="1"/>
    <xf numFmtId="4" fontId="3" fillId="0" borderId="63" xfId="8" applyNumberFormat="1" applyBorder="1"/>
    <xf numFmtId="9" fontId="26" fillId="24" borderId="5" xfId="9"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32" xfId="0" applyFont="1" applyBorder="1" applyAlignment="1" applyProtection="1">
      <alignment vertical="center" wrapText="1"/>
      <protection locked="0"/>
    </xf>
    <xf numFmtId="0" fontId="31" fillId="9" borderId="9" xfId="0" applyFont="1" applyFill="1" applyBorder="1" applyAlignment="1" applyProtection="1">
      <alignment horizontal="center" vertical="center" wrapText="1"/>
      <protection locked="0"/>
    </xf>
    <xf numFmtId="0" fontId="26" fillId="0" borderId="7" xfId="0"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31" fillId="3" borderId="40" xfId="0" applyFont="1" applyFill="1" applyBorder="1" applyAlignment="1" applyProtection="1">
      <alignment vertical="center" wrapText="1"/>
      <protection locked="0"/>
    </xf>
    <xf numFmtId="0" fontId="31" fillId="3" borderId="41" xfId="0" applyFont="1" applyFill="1" applyBorder="1" applyAlignment="1" applyProtection="1">
      <alignment vertical="center" wrapText="1"/>
      <protection locked="0"/>
    </xf>
    <xf numFmtId="0" fontId="26" fillId="0" borderId="76" xfId="0" applyFont="1" applyBorder="1" applyAlignment="1" applyProtection="1">
      <alignment vertical="center" wrapText="1"/>
      <protection locked="0"/>
    </xf>
    <xf numFmtId="0" fontId="26" fillId="0" borderId="19" xfId="0" applyFont="1" applyBorder="1" applyAlignment="1" applyProtection="1">
      <alignment vertical="center" wrapText="1"/>
      <protection locked="0"/>
    </xf>
    <xf numFmtId="0" fontId="26" fillId="0" borderId="56" xfId="0" applyFont="1" applyBorder="1" applyAlignment="1" applyProtection="1">
      <alignment horizontal="center" vertical="center" wrapText="1"/>
      <protection locked="0"/>
    </xf>
    <xf numFmtId="0" fontId="31" fillId="3" borderId="42" xfId="0" applyFont="1" applyFill="1" applyBorder="1" applyAlignment="1" applyProtection="1">
      <alignment vertical="center" wrapText="1"/>
      <protection locked="0"/>
    </xf>
    <xf numFmtId="0" fontId="26" fillId="0" borderId="8" xfId="0" applyFont="1" applyBorder="1" applyAlignment="1" applyProtection="1">
      <alignment vertical="center" wrapText="1"/>
      <protection locked="0"/>
    </xf>
    <xf numFmtId="0" fontId="26" fillId="0" borderId="10" xfId="0" applyFont="1" applyBorder="1" applyAlignment="1" applyProtection="1">
      <alignment vertical="center" wrapText="1"/>
      <protection locked="0"/>
    </xf>
    <xf numFmtId="0" fontId="26" fillId="0" borderId="31" xfId="0" applyFont="1" applyBorder="1" applyAlignment="1" applyProtection="1">
      <alignment vertical="center" wrapText="1"/>
      <protection locked="0"/>
    </xf>
    <xf numFmtId="0" fontId="31" fillId="3" borderId="69" xfId="0" applyFont="1" applyFill="1" applyBorder="1" applyAlignment="1" applyProtection="1">
      <alignment vertical="center" wrapText="1"/>
      <protection locked="0"/>
    </xf>
    <xf numFmtId="0" fontId="26" fillId="0" borderId="73" xfId="0" applyFont="1" applyBorder="1" applyAlignment="1" applyProtection="1">
      <alignment vertical="center" wrapText="1"/>
      <protection locked="0"/>
    </xf>
    <xf numFmtId="0" fontId="31" fillId="5" borderId="11" xfId="0" applyFont="1" applyFill="1" applyBorder="1" applyAlignment="1" applyProtection="1">
      <alignment horizontal="center" vertical="center" wrapText="1"/>
      <protection locked="0"/>
    </xf>
    <xf numFmtId="0" fontId="26" fillId="0" borderId="58" xfId="0" applyFont="1" applyBorder="1" applyAlignment="1" applyProtection="1">
      <alignment vertical="center" wrapText="1"/>
      <protection locked="0"/>
    </xf>
    <xf numFmtId="0" fontId="26" fillId="0" borderId="59" xfId="0" applyFont="1" applyBorder="1" applyAlignment="1" applyProtection="1">
      <alignment vertical="center" wrapText="1"/>
      <protection locked="0"/>
    </xf>
    <xf numFmtId="0" fontId="31" fillId="3" borderId="66" xfId="0" applyFont="1" applyFill="1" applyBorder="1" applyAlignment="1" applyProtection="1">
      <alignment vertical="center" wrapText="1"/>
      <protection locked="0"/>
    </xf>
    <xf numFmtId="0" fontId="26" fillId="0" borderId="69" xfId="0" applyFont="1" applyBorder="1" applyAlignment="1" applyProtection="1">
      <alignment vertical="center" wrapText="1"/>
      <protection locked="0"/>
    </xf>
    <xf numFmtId="0" fontId="26" fillId="0" borderId="70" xfId="0" applyFont="1" applyBorder="1" applyAlignment="1" applyProtection="1">
      <alignment vertical="center" wrapText="1"/>
      <protection locked="0"/>
    </xf>
    <xf numFmtId="0" fontId="31" fillId="3" borderId="7" xfId="0" applyFont="1" applyFill="1" applyBorder="1" applyAlignment="1" applyProtection="1">
      <alignment vertical="center" wrapText="1"/>
      <protection locked="0"/>
    </xf>
    <xf numFmtId="0" fontId="31" fillId="3" borderId="8" xfId="0" applyFont="1" applyFill="1" applyBorder="1" applyAlignment="1" applyProtection="1">
      <alignment vertical="center" wrapText="1"/>
      <protection locked="0"/>
    </xf>
    <xf numFmtId="0" fontId="31" fillId="3" borderId="32" xfId="0" applyFont="1" applyFill="1" applyBorder="1" applyAlignment="1" applyProtection="1">
      <alignment vertical="center" wrapText="1"/>
      <protection locked="0"/>
    </xf>
    <xf numFmtId="0" fontId="31" fillId="3" borderId="31" xfId="0" applyFont="1" applyFill="1" applyBorder="1" applyAlignment="1" applyProtection="1">
      <alignment vertical="center" wrapText="1"/>
      <protection locked="0"/>
    </xf>
    <xf numFmtId="0" fontId="31" fillId="21" borderId="28" xfId="0" applyFont="1" applyFill="1" applyBorder="1" applyAlignment="1" applyProtection="1">
      <alignment vertical="center"/>
      <protection locked="0"/>
    </xf>
    <xf numFmtId="0" fontId="26" fillId="0" borderId="63" xfId="0" applyFont="1" applyBorder="1" applyAlignment="1" applyProtection="1">
      <alignment vertical="center" wrapText="1"/>
      <protection locked="0"/>
    </xf>
    <xf numFmtId="0" fontId="26" fillId="0" borderId="2" xfId="0" applyFont="1" applyBorder="1" applyAlignment="1" applyProtection="1">
      <alignment vertical="center" wrapText="1"/>
      <protection locked="0"/>
    </xf>
    <xf numFmtId="0" fontId="31" fillId="3" borderId="76" xfId="0" applyFont="1" applyFill="1" applyBorder="1" applyAlignment="1" applyProtection="1">
      <alignment vertical="center" wrapText="1"/>
      <protection locked="0"/>
    </xf>
    <xf numFmtId="0" fontId="3" fillId="25" borderId="10" xfId="8" applyFill="1" applyBorder="1"/>
    <xf numFmtId="0" fontId="3" fillId="25" borderId="31" xfId="8" applyFill="1" applyBorder="1"/>
    <xf numFmtId="0" fontId="26" fillId="0" borderId="11" xfId="0" applyFont="1" applyBorder="1" applyAlignment="1" applyProtection="1">
      <alignment horizontal="center" vertical="center" wrapText="1"/>
      <protection locked="0"/>
    </xf>
    <xf numFmtId="0" fontId="26" fillId="0" borderId="74" xfId="0" applyFont="1" applyBorder="1" applyAlignment="1" applyProtection="1">
      <alignment vertical="center" wrapText="1"/>
      <protection locked="0"/>
    </xf>
    <xf numFmtId="0" fontId="31" fillId="3" borderId="33" xfId="0" applyFont="1" applyFill="1" applyBorder="1" applyAlignment="1" applyProtection="1">
      <alignment vertical="center" wrapText="1"/>
      <protection locked="0"/>
    </xf>
    <xf numFmtId="0" fontId="0" fillId="27" borderId="33" xfId="0" applyFill="1" applyBorder="1" applyAlignment="1">
      <alignment vertical="center"/>
    </xf>
    <xf numFmtId="0" fontId="0" fillId="27" borderId="33" xfId="0" applyFill="1" applyBorder="1" applyAlignment="1">
      <alignment vertical="center" wrapText="1"/>
    </xf>
    <xf numFmtId="0" fontId="0" fillId="27" borderId="33" xfId="0" applyFill="1" applyBorder="1" applyAlignment="1">
      <alignment horizontal="justify" vertical="center" wrapText="1"/>
    </xf>
    <xf numFmtId="0" fontId="31" fillId="5" borderId="33" xfId="0" applyFont="1" applyFill="1" applyBorder="1" applyAlignment="1" applyProtection="1">
      <alignment horizontal="justify" vertical="center"/>
      <protection locked="0"/>
    </xf>
    <xf numFmtId="0" fontId="31" fillId="5" borderId="33" xfId="0" applyFont="1" applyFill="1" applyBorder="1" applyAlignment="1" applyProtection="1">
      <alignment horizontal="justify" vertical="center" wrapText="1"/>
      <protection locked="0"/>
    </xf>
    <xf numFmtId="0" fontId="33" fillId="3" borderId="34" xfId="8" applyFont="1" applyFill="1" applyBorder="1" applyAlignment="1">
      <alignment horizontal="center" vertical="center" wrapText="1"/>
    </xf>
    <xf numFmtId="0" fontId="20" fillId="0" borderId="0" xfId="0" applyFont="1" applyAlignment="1">
      <alignment vertical="center" wrapText="1"/>
    </xf>
    <xf numFmtId="0" fontId="31" fillId="0" borderId="0" xfId="0" applyFont="1" applyAlignment="1" applyProtection="1">
      <alignment vertical="center"/>
      <protection locked="0"/>
    </xf>
    <xf numFmtId="171" fontId="9" fillId="2" borderId="5" xfId="0" applyNumberFormat="1" applyFont="1" applyFill="1" applyBorder="1" applyAlignment="1">
      <alignment horizontal="center" vertical="center"/>
    </xf>
    <xf numFmtId="3" fontId="8" fillId="11" borderId="26" xfId="10" applyNumberFormat="1" applyFont="1" applyFill="1" applyBorder="1" applyAlignment="1">
      <alignment horizontal="center" vertical="center" wrapText="1"/>
    </xf>
    <xf numFmtId="3" fontId="8" fillId="19" borderId="80" xfId="10" applyNumberFormat="1" applyFont="1" applyFill="1" applyBorder="1" applyAlignment="1">
      <alignment horizontal="center" vertical="center" wrapText="1"/>
    </xf>
    <xf numFmtId="0" fontId="36" fillId="0" borderId="0" xfId="0" applyFont="1" applyAlignment="1" applyProtection="1">
      <alignment vertical="center"/>
      <protection locked="0"/>
    </xf>
    <xf numFmtId="0" fontId="31" fillId="21" borderId="30" xfId="0" applyFont="1" applyFill="1" applyBorder="1" applyAlignment="1" applyProtection="1">
      <alignment vertical="center"/>
      <protection locked="0"/>
    </xf>
    <xf numFmtId="3" fontId="41" fillId="0" borderId="8" xfId="10" applyNumberFormat="1" applyFont="1" applyBorder="1" applyAlignment="1">
      <alignment horizontal="center" vertical="center"/>
    </xf>
    <xf numFmtId="3" fontId="41" fillId="0" borderId="10" xfId="10" applyNumberFormat="1" applyFont="1" applyBorder="1" applyAlignment="1">
      <alignment horizontal="center" vertical="center"/>
    </xf>
    <xf numFmtId="172" fontId="41" fillId="0" borderId="31" xfId="10" applyNumberFormat="1" applyFont="1" applyBorder="1" applyAlignment="1">
      <alignment horizontal="center" vertical="center"/>
    </xf>
    <xf numFmtId="3" fontId="40" fillId="15" borderId="16" xfId="10" applyNumberFormat="1" applyFont="1" applyFill="1" applyBorder="1" applyAlignment="1">
      <alignment vertical="center"/>
    </xf>
    <xf numFmtId="3" fontId="40" fillId="15" borderId="17" xfId="10" applyNumberFormat="1" applyFont="1" applyFill="1" applyBorder="1" applyAlignment="1">
      <alignment vertical="center"/>
    </xf>
    <xf numFmtId="3" fontId="40" fillId="15" borderId="34" xfId="10" applyNumberFormat="1" applyFont="1" applyFill="1" applyBorder="1" applyAlignment="1">
      <alignment vertical="center"/>
    </xf>
    <xf numFmtId="0" fontId="3" fillId="25" borderId="17" xfId="8" applyFill="1" applyBorder="1"/>
    <xf numFmtId="3" fontId="13" fillId="0" borderId="0" xfId="10" applyNumberFormat="1" applyFont="1" applyAlignment="1">
      <alignment horizontal="center" vertical="center"/>
    </xf>
    <xf numFmtId="172" fontId="13" fillId="0" borderId="0" xfId="10" applyNumberFormat="1" applyFont="1" applyAlignment="1">
      <alignment horizontal="center" vertical="center"/>
    </xf>
    <xf numFmtId="0" fontId="11" fillId="0" borderId="0" xfId="10" applyFont="1" applyAlignment="1">
      <alignment horizontal="left"/>
    </xf>
    <xf numFmtId="3" fontId="8" fillId="11" borderId="25" xfId="10" applyNumberFormat="1" applyFont="1" applyFill="1" applyBorder="1" applyAlignment="1">
      <alignment horizontal="center" vertical="center" wrapText="1"/>
    </xf>
    <xf numFmtId="0" fontId="33" fillId="3" borderId="12" xfId="8" applyFont="1" applyFill="1" applyBorder="1" applyAlignment="1">
      <alignment horizontal="center" vertical="center" wrapText="1"/>
    </xf>
    <xf numFmtId="0" fontId="33" fillId="3" borderId="3" xfId="8" applyFont="1" applyFill="1" applyBorder="1" applyAlignment="1">
      <alignment horizontal="center" vertical="center" wrapText="1"/>
    </xf>
    <xf numFmtId="0" fontId="31" fillId="28" borderId="33" xfId="0" applyFont="1" applyFill="1" applyBorder="1" applyAlignment="1" applyProtection="1">
      <alignment horizontal="justify" vertical="center"/>
      <protection locked="0"/>
    </xf>
    <xf numFmtId="0" fontId="0" fillId="7" borderId="22" xfId="0" applyFill="1" applyBorder="1" applyAlignment="1">
      <alignment vertical="center" wrapText="1"/>
    </xf>
    <xf numFmtId="3" fontId="8" fillId="25" borderId="42" xfId="10" applyNumberFormat="1" applyFont="1" applyFill="1" applyBorder="1" applyAlignment="1">
      <alignment horizontal="center" vertical="center" wrapText="1"/>
    </xf>
    <xf numFmtId="3" fontId="8" fillId="25" borderId="22" xfId="10" applyNumberFormat="1" applyFont="1" applyFill="1" applyBorder="1" applyAlignment="1">
      <alignment vertical="center" wrapText="1"/>
    </xf>
    <xf numFmtId="0" fontId="3" fillId="0" borderId="4" xfId="8" applyBorder="1"/>
    <xf numFmtId="0" fontId="3" fillId="25" borderId="18" xfId="8" applyFill="1" applyBorder="1"/>
    <xf numFmtId="4" fontId="3" fillId="0" borderId="12" xfId="8" applyNumberFormat="1" applyBorder="1"/>
    <xf numFmtId="4" fontId="3" fillId="0" borderId="3" xfId="8" applyNumberFormat="1" applyBorder="1"/>
    <xf numFmtId="0" fontId="3" fillId="0" borderId="3" xfId="8" applyBorder="1"/>
    <xf numFmtId="175" fontId="3" fillId="0" borderId="3" xfId="8" applyNumberFormat="1" applyBorder="1"/>
    <xf numFmtId="0" fontId="3" fillId="0" borderId="84" xfId="8" applyBorder="1"/>
    <xf numFmtId="0" fontId="44" fillId="27" borderId="41" xfId="8" applyFont="1" applyFill="1" applyBorder="1" applyAlignment="1">
      <alignment horizontal="center" vertical="center"/>
    </xf>
    <xf numFmtId="0" fontId="44" fillId="27" borderId="41" xfId="8" applyFont="1" applyFill="1" applyBorder="1" applyAlignment="1">
      <alignment vertical="center"/>
    </xf>
    <xf numFmtId="4" fontId="44" fillId="27" borderId="41" xfId="8" applyNumberFormat="1" applyFont="1" applyFill="1" applyBorder="1" applyAlignment="1">
      <alignment vertical="center"/>
    </xf>
    <xf numFmtId="4" fontId="44" fillId="27" borderId="39" xfId="8" applyNumberFormat="1" applyFont="1" applyFill="1" applyBorder="1" applyAlignment="1">
      <alignment vertical="center"/>
    </xf>
    <xf numFmtId="3" fontId="45" fillId="15" borderId="44" xfId="10" applyNumberFormat="1" applyFont="1" applyFill="1" applyBorder="1" applyAlignment="1">
      <alignment horizontal="center" vertical="center"/>
    </xf>
    <xf numFmtId="3" fontId="45" fillId="15" borderId="46" xfId="10" applyNumberFormat="1" applyFont="1" applyFill="1" applyBorder="1" applyAlignment="1">
      <alignment horizontal="center" vertical="center"/>
    </xf>
    <xf numFmtId="3" fontId="45" fillId="15" borderId="48" xfId="10" applyNumberFormat="1" applyFont="1" applyFill="1" applyBorder="1" applyAlignment="1">
      <alignment horizontal="center" vertical="center"/>
    </xf>
    <xf numFmtId="3" fontId="40" fillId="15" borderId="44" xfId="10" applyNumberFormat="1" applyFont="1" applyFill="1" applyBorder="1" applyAlignment="1">
      <alignment horizontal="center" vertical="center"/>
    </xf>
    <xf numFmtId="3" fontId="41" fillId="0" borderId="45" xfId="10" applyNumberFormat="1" applyFont="1" applyBorder="1" applyAlignment="1">
      <alignment horizontal="center" vertical="center"/>
    </xf>
    <xf numFmtId="3" fontId="40" fillId="15" borderId="46" xfId="10" applyNumberFormat="1" applyFont="1" applyFill="1" applyBorder="1" applyAlignment="1">
      <alignment horizontal="center" vertical="center"/>
    </xf>
    <xf numFmtId="3" fontId="41" fillId="0" borderId="47" xfId="10" applyNumberFormat="1" applyFont="1" applyBorder="1" applyAlignment="1">
      <alignment horizontal="center" vertical="center"/>
    </xf>
    <xf numFmtId="3" fontId="40" fillId="15" borderId="48" xfId="10" applyNumberFormat="1" applyFont="1" applyFill="1" applyBorder="1" applyAlignment="1">
      <alignment horizontal="center" vertical="center"/>
    </xf>
    <xf numFmtId="172" fontId="41" fillId="0" borderId="49" xfId="10" applyNumberFormat="1" applyFont="1" applyBorder="1" applyAlignment="1">
      <alignment horizontal="center" vertical="center"/>
    </xf>
    <xf numFmtId="0" fontId="35" fillId="3" borderId="22" xfId="0" applyFont="1" applyFill="1" applyBorder="1" applyAlignment="1">
      <alignment horizontal="center" vertical="center" wrapText="1"/>
    </xf>
    <xf numFmtId="0" fontId="35" fillId="3" borderId="21" xfId="0" applyFont="1" applyFill="1" applyBorder="1" applyAlignment="1">
      <alignment horizontal="center" vertical="center" wrapText="1"/>
    </xf>
    <xf numFmtId="0" fontId="35" fillId="3" borderId="28" xfId="0" applyFont="1" applyFill="1" applyBorder="1" applyAlignment="1">
      <alignment horizontal="center" vertical="center" wrapText="1"/>
    </xf>
    <xf numFmtId="0" fontId="20" fillId="0" borderId="0" xfId="0" applyFont="1" applyAlignment="1">
      <alignment horizontal="left" vertical="center" wrapText="1"/>
    </xf>
    <xf numFmtId="0" fontId="0" fillId="0" borderId="0" xfId="0" applyAlignment="1">
      <alignment horizontal="left" wrapText="1"/>
    </xf>
    <xf numFmtId="0" fontId="19" fillId="0" borderId="22" xfId="0" applyFont="1" applyBorder="1" applyAlignment="1">
      <alignment horizontal="left" vertical="center" wrapText="1"/>
    </xf>
    <xf numFmtId="0" fontId="19" fillId="0" borderId="28" xfId="0" applyFont="1" applyBorder="1" applyAlignment="1">
      <alignment horizontal="left" vertical="center" wrapText="1"/>
    </xf>
    <xf numFmtId="0" fontId="0" fillId="7" borderId="22" xfId="0" applyFill="1" applyBorder="1" applyAlignment="1">
      <alignment horizontal="left" vertical="center" wrapText="1"/>
    </xf>
    <xf numFmtId="0" fontId="0" fillId="7" borderId="21" xfId="0" applyFill="1" applyBorder="1" applyAlignment="1">
      <alignment horizontal="left" vertical="center" wrapText="1"/>
    </xf>
    <xf numFmtId="0" fontId="0" fillId="7" borderId="28" xfId="0" applyFill="1" applyBorder="1" applyAlignment="1">
      <alignment horizontal="left" vertical="center" wrapText="1"/>
    </xf>
    <xf numFmtId="0" fontId="21" fillId="20" borderId="22" xfId="0" applyFont="1" applyFill="1" applyBorder="1" applyAlignment="1">
      <alignment horizontal="justify" vertical="center" wrapText="1"/>
    </xf>
    <xf numFmtId="0" fontId="21" fillId="20" borderId="21" xfId="0" applyFont="1" applyFill="1" applyBorder="1" applyAlignment="1">
      <alignment horizontal="justify" vertical="center" wrapText="1"/>
    </xf>
    <xf numFmtId="0" fontId="21" fillId="20" borderId="28" xfId="0" applyFont="1" applyFill="1" applyBorder="1" applyAlignment="1">
      <alignment horizontal="justify" vertical="center" wrapText="1"/>
    </xf>
    <xf numFmtId="0" fontId="37" fillId="0" borderId="0" xfId="0" applyFont="1" applyAlignment="1" applyProtection="1">
      <alignment horizontal="left" vertical="center"/>
      <protection locked="0"/>
    </xf>
    <xf numFmtId="0" fontId="36" fillId="0" borderId="27" xfId="0" applyFont="1" applyBorder="1" applyAlignment="1" applyProtection="1">
      <alignment horizontal="center" vertical="center" wrapText="1"/>
      <protection locked="0"/>
    </xf>
    <xf numFmtId="0" fontId="36" fillId="0" borderId="30" xfId="0" applyFont="1" applyBorder="1" applyAlignment="1" applyProtection="1">
      <alignment horizontal="center" vertical="center" wrapText="1"/>
      <protection locked="0"/>
    </xf>
    <xf numFmtId="168" fontId="31" fillId="3" borderId="60" xfId="0" applyNumberFormat="1" applyFont="1" applyFill="1" applyBorder="1" applyAlignment="1" applyProtection="1">
      <alignment horizontal="center" vertical="center" wrapText="1"/>
      <protection locked="0"/>
    </xf>
    <xf numFmtId="168" fontId="31" fillId="3" borderId="37" xfId="0" applyNumberFormat="1" applyFont="1" applyFill="1" applyBorder="1" applyAlignment="1" applyProtection="1">
      <alignment horizontal="center" vertical="center" wrapText="1"/>
      <protection locked="0"/>
    </xf>
    <xf numFmtId="168" fontId="31" fillId="7" borderId="57" xfId="0" applyNumberFormat="1" applyFont="1" applyFill="1" applyBorder="1" applyAlignment="1" applyProtection="1">
      <alignment horizontal="center" vertical="center" wrapText="1"/>
      <protection locked="0"/>
    </xf>
    <xf numFmtId="168" fontId="31" fillId="7" borderId="52" xfId="0" applyNumberFormat="1" applyFont="1" applyFill="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6" borderId="43" xfId="0" applyFont="1" applyFill="1" applyBorder="1" applyAlignment="1" applyProtection="1">
      <alignment horizontal="center" vertical="center" wrapText="1"/>
      <protection locked="0"/>
    </xf>
    <xf numFmtId="0" fontId="26" fillId="6" borderId="17" xfId="0" applyFont="1" applyFill="1" applyBorder="1" applyAlignment="1" applyProtection="1">
      <alignment horizontal="center" vertical="center" wrapText="1"/>
      <protection locked="0"/>
    </xf>
    <xf numFmtId="0" fontId="26" fillId="6" borderId="34" xfId="0" applyFont="1" applyFill="1" applyBorder="1" applyAlignment="1" applyProtection="1">
      <alignment horizontal="center" vertical="center" wrapText="1"/>
      <protection locked="0"/>
    </xf>
    <xf numFmtId="0" fontId="26" fillId="6" borderId="5" xfId="0" applyFont="1" applyFill="1" applyBorder="1" applyAlignment="1" applyProtection="1">
      <alignment horizontal="center" vertical="center" wrapText="1"/>
      <protection locked="0"/>
    </xf>
    <xf numFmtId="0" fontId="26" fillId="6" borderId="1" xfId="0" applyFont="1" applyFill="1" applyBorder="1" applyAlignment="1" applyProtection="1">
      <alignment horizontal="center" vertical="center" wrapText="1"/>
      <protection locked="0"/>
    </xf>
    <xf numFmtId="0" fontId="26" fillId="6" borderId="32" xfId="0" applyFont="1" applyFill="1" applyBorder="1" applyAlignment="1" applyProtection="1">
      <alignment horizontal="center" vertical="center" wrapText="1"/>
      <protection locked="0"/>
    </xf>
    <xf numFmtId="0" fontId="32" fillId="16" borderId="1" xfId="0" applyFont="1" applyFill="1" applyBorder="1" applyAlignment="1">
      <alignment horizontal="left" vertical="center" wrapText="1"/>
    </xf>
    <xf numFmtId="9" fontId="26" fillId="24" borderId="5" xfId="9" applyFont="1" applyFill="1" applyBorder="1" applyAlignment="1" applyProtection="1">
      <alignment horizontal="center" vertical="center" wrapText="1"/>
      <protection locked="0"/>
    </xf>
    <xf numFmtId="9" fontId="26" fillId="24" borderId="1" xfId="9" applyFont="1" applyFill="1" applyBorder="1" applyAlignment="1" applyProtection="1">
      <alignment horizontal="center" vertical="center" wrapText="1"/>
      <protection locked="0"/>
    </xf>
    <xf numFmtId="0" fontId="26" fillId="7" borderId="1" xfId="0" applyFont="1" applyFill="1" applyBorder="1" applyAlignment="1" applyProtection="1">
      <alignment horizontal="center" vertical="center" wrapText="1"/>
      <protection locked="0"/>
    </xf>
    <xf numFmtId="0" fontId="26" fillId="7" borderId="32" xfId="0" applyFont="1" applyFill="1" applyBorder="1" applyAlignment="1" applyProtection="1">
      <alignment horizontal="center" vertical="center" wrapText="1"/>
      <protection locked="0"/>
    </xf>
    <xf numFmtId="0" fontId="31" fillId="5" borderId="7" xfId="0" applyFont="1" applyFill="1" applyBorder="1" applyAlignment="1" applyProtection="1">
      <alignment horizontal="center" vertical="center" wrapText="1"/>
      <protection locked="0"/>
    </xf>
    <xf numFmtId="0" fontId="31" fillId="5" borderId="32" xfId="0" applyFont="1" applyFill="1" applyBorder="1" applyAlignment="1" applyProtection="1">
      <alignment horizontal="center" vertical="center" wrapText="1"/>
      <protection locked="0"/>
    </xf>
    <xf numFmtId="0" fontId="31" fillId="5" borderId="61" xfId="0" applyFont="1" applyFill="1" applyBorder="1" applyAlignment="1" applyProtection="1">
      <alignment horizontal="center" vertical="center" wrapText="1"/>
      <protection locked="0"/>
    </xf>
    <xf numFmtId="0" fontId="31" fillId="5" borderId="9" xfId="0" applyFont="1" applyFill="1" applyBorder="1" applyAlignment="1" applyProtection="1">
      <alignment horizontal="center" vertical="center" wrapText="1"/>
      <protection locked="0"/>
    </xf>
    <xf numFmtId="0" fontId="31" fillId="5" borderId="56" xfId="0" applyFont="1" applyFill="1" applyBorder="1" applyAlignment="1" applyProtection="1">
      <alignment horizontal="left" vertical="center" wrapText="1"/>
      <protection locked="0"/>
    </xf>
    <xf numFmtId="0" fontId="31" fillId="5" borderId="62"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center" vertical="center" wrapText="1"/>
      <protection locked="0"/>
    </xf>
    <xf numFmtId="0" fontId="31" fillId="5" borderId="34" xfId="0" applyFont="1" applyFill="1" applyBorder="1" applyAlignment="1" applyProtection="1">
      <alignment horizontal="center" vertical="center" wrapText="1"/>
      <protection locked="0"/>
    </xf>
    <xf numFmtId="0" fontId="31" fillId="5" borderId="7" xfId="0" applyFont="1" applyFill="1" applyBorder="1" applyAlignment="1" applyProtection="1">
      <alignment horizontal="center" vertical="center"/>
      <protection locked="0"/>
    </xf>
    <xf numFmtId="0" fontId="31" fillId="5" borderId="32" xfId="0" applyFont="1" applyFill="1" applyBorder="1" applyAlignment="1" applyProtection="1">
      <alignment horizontal="center" vertical="center"/>
      <protection locked="0"/>
    </xf>
    <xf numFmtId="0" fontId="31" fillId="5" borderId="63" xfId="0" applyFont="1" applyFill="1" applyBorder="1" applyAlignment="1" applyProtection="1">
      <alignment horizontal="left" vertical="center" wrapText="1"/>
      <protection locked="0"/>
    </xf>
    <xf numFmtId="0" fontId="32" fillId="16" borderId="5" xfId="0" applyFont="1" applyFill="1" applyBorder="1" applyAlignment="1">
      <alignment horizontal="left" vertical="center" wrapText="1"/>
    </xf>
    <xf numFmtId="0" fontId="32" fillId="16" borderId="3" xfId="0" applyFont="1" applyFill="1" applyBorder="1" applyAlignment="1">
      <alignment horizontal="left" vertical="center" wrapText="1"/>
    </xf>
    <xf numFmtId="0" fontId="31" fillId="3" borderId="23" xfId="0" applyFont="1" applyFill="1" applyBorder="1" applyAlignment="1" applyProtection="1">
      <alignment horizontal="left" vertical="center" wrapText="1"/>
      <protection locked="0"/>
    </xf>
    <xf numFmtId="0" fontId="31" fillId="3" borderId="24" xfId="0" applyFont="1" applyFill="1" applyBorder="1" applyAlignment="1" applyProtection="1">
      <alignment horizontal="left" vertical="center" wrapText="1"/>
      <protection locked="0"/>
    </xf>
    <xf numFmtId="0" fontId="31" fillId="3" borderId="36" xfId="0" applyFont="1" applyFill="1" applyBorder="1" applyAlignment="1" applyProtection="1">
      <alignment horizontal="left" vertical="center" wrapText="1"/>
      <protection locked="0"/>
    </xf>
    <xf numFmtId="0" fontId="31" fillId="3" borderId="26" xfId="0" applyFont="1" applyFill="1" applyBorder="1" applyAlignment="1" applyProtection="1">
      <alignment horizontal="left" vertical="center" wrapText="1"/>
      <protection locked="0"/>
    </xf>
    <xf numFmtId="0" fontId="31" fillId="3" borderId="27" xfId="0" applyFont="1" applyFill="1" applyBorder="1" applyAlignment="1" applyProtection="1">
      <alignment horizontal="left" vertical="center" wrapText="1"/>
      <protection locked="0"/>
    </xf>
    <xf numFmtId="0" fontId="31" fillId="3" borderId="30" xfId="0" applyFont="1" applyFill="1" applyBorder="1" applyAlignment="1" applyProtection="1">
      <alignment horizontal="left" vertical="center" wrapText="1"/>
      <protection locked="0"/>
    </xf>
    <xf numFmtId="0" fontId="26" fillId="0" borderId="64" xfId="0" applyFont="1" applyBorder="1" applyAlignment="1" applyProtection="1">
      <alignment horizontal="center" vertical="center"/>
      <protection locked="0"/>
    </xf>
    <xf numFmtId="0" fontId="26" fillId="0" borderId="65" xfId="0" applyFont="1" applyBorder="1" applyAlignment="1" applyProtection="1">
      <alignment horizontal="center" vertical="center"/>
      <protection locked="0"/>
    </xf>
    <xf numFmtId="0" fontId="26" fillId="0" borderId="66" xfId="0" applyFont="1" applyBorder="1" applyAlignment="1" applyProtection="1">
      <alignment horizontal="center" vertical="center"/>
      <protection locked="0"/>
    </xf>
    <xf numFmtId="0" fontId="26" fillId="0" borderId="13"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vertical="center" wrapText="1"/>
      <protection locked="0"/>
    </xf>
    <xf numFmtId="0" fontId="31" fillId="21" borderId="22" xfId="0" applyFont="1" applyFill="1" applyBorder="1" applyAlignment="1" applyProtection="1">
      <alignment horizontal="left" vertical="center"/>
      <protection locked="0"/>
    </xf>
    <xf numFmtId="0" fontId="31" fillId="21" borderId="21" xfId="0" applyFont="1" applyFill="1" applyBorder="1" applyAlignment="1" applyProtection="1">
      <alignment horizontal="left" vertical="center"/>
      <protection locked="0"/>
    </xf>
    <xf numFmtId="0" fontId="38" fillId="0" borderId="0" xfId="10" applyFont="1" applyAlignment="1">
      <alignment horizontal="center" vertical="center"/>
    </xf>
    <xf numFmtId="0" fontId="38" fillId="0" borderId="35" xfId="10" applyFont="1" applyBorder="1" applyAlignment="1">
      <alignment horizontal="center" vertical="center"/>
    </xf>
    <xf numFmtId="3" fontId="12" fillId="14" borderId="22" xfId="10" applyNumberFormat="1" applyFont="1" applyFill="1" applyBorder="1" applyAlignment="1">
      <alignment horizontal="left" vertical="center"/>
    </xf>
    <xf numFmtId="0" fontId="11" fillId="0" borderId="21" xfId="10" applyFont="1" applyBorder="1" applyAlignment="1">
      <alignment horizontal="left"/>
    </xf>
    <xf numFmtId="0" fontId="11" fillId="0" borderId="28" xfId="10" applyFont="1" applyBorder="1" applyAlignment="1">
      <alignment horizontal="left"/>
    </xf>
    <xf numFmtId="3" fontId="8" fillId="12" borderId="51" xfId="10" applyNumberFormat="1" applyFont="1" applyFill="1" applyBorder="1" applyAlignment="1">
      <alignment horizontal="center" vertical="center" wrapText="1"/>
    </xf>
    <xf numFmtId="3" fontId="8" fillId="12" borderId="50" xfId="10" applyNumberFormat="1" applyFont="1" applyFill="1" applyBorder="1" applyAlignment="1">
      <alignment horizontal="center" vertical="center" wrapText="1"/>
    </xf>
    <xf numFmtId="3" fontId="8" fillId="12" borderId="81" xfId="10" applyNumberFormat="1" applyFont="1" applyFill="1" applyBorder="1" applyAlignment="1">
      <alignment horizontal="center" vertical="center" wrapText="1"/>
    </xf>
    <xf numFmtId="3" fontId="8" fillId="12" borderId="82" xfId="10" applyNumberFormat="1" applyFont="1" applyFill="1" applyBorder="1" applyAlignment="1">
      <alignment horizontal="center" vertical="center" wrapText="1"/>
    </xf>
    <xf numFmtId="0" fontId="10" fillId="13" borderId="22" xfId="11" applyFont="1" applyFill="1" applyBorder="1" applyAlignment="1">
      <alignment horizontal="center" vertical="center"/>
    </xf>
    <xf numFmtId="0" fontId="10" fillId="13" borderId="21" xfId="11" applyFont="1" applyFill="1" applyBorder="1" applyAlignment="1">
      <alignment horizontal="center" vertical="center"/>
    </xf>
    <xf numFmtId="0" fontId="10" fillId="13" borderId="28" xfId="11" applyFont="1" applyFill="1" applyBorder="1" applyAlignment="1">
      <alignment horizontal="center" vertical="center"/>
    </xf>
    <xf numFmtId="0" fontId="20" fillId="26" borderId="62" xfId="8" applyFont="1" applyFill="1" applyBorder="1" applyAlignment="1">
      <alignment horizontal="center" vertical="center"/>
    </xf>
    <xf numFmtId="0" fontId="20" fillId="26" borderId="63" xfId="8" applyFont="1" applyFill="1" applyBorder="1" applyAlignment="1">
      <alignment horizontal="center" vertical="center"/>
    </xf>
    <xf numFmtId="0" fontId="20" fillId="26" borderId="56" xfId="8" applyFont="1" applyFill="1" applyBorder="1" applyAlignment="1">
      <alignment horizontal="center" vertical="center"/>
    </xf>
    <xf numFmtId="3" fontId="8" fillId="0" borderId="75" xfId="10" applyNumberFormat="1" applyFont="1" applyBorder="1" applyAlignment="1">
      <alignment horizontal="center" vertical="center" wrapText="1"/>
    </xf>
    <xf numFmtId="3" fontId="8" fillId="0" borderId="70" xfId="10" applyNumberFormat="1" applyFont="1" applyBorder="1" applyAlignment="1">
      <alignment horizontal="center" vertical="center" wrapText="1"/>
    </xf>
    <xf numFmtId="0" fontId="33" fillId="3" borderId="67" xfId="8" applyFont="1" applyFill="1" applyBorder="1" applyAlignment="1">
      <alignment horizontal="center" vertical="center" wrapText="1"/>
    </xf>
    <xf numFmtId="0" fontId="33" fillId="3" borderId="58" xfId="8" applyFont="1" applyFill="1" applyBorder="1" applyAlignment="1">
      <alignment horizontal="center" vertical="center" wrapText="1"/>
    </xf>
    <xf numFmtId="3" fontId="34" fillId="10" borderId="26" xfId="0" applyNumberFormat="1" applyFont="1" applyFill="1" applyBorder="1" applyAlignment="1">
      <alignment horizontal="left" vertical="center"/>
    </xf>
    <xf numFmtId="3" fontId="34" fillId="10" borderId="19" xfId="0" applyNumberFormat="1" applyFont="1" applyFill="1" applyBorder="1" applyAlignment="1">
      <alignment horizontal="left" vertical="center"/>
    </xf>
    <xf numFmtId="0" fontId="44" fillId="27" borderId="40" xfId="8" applyFont="1" applyFill="1" applyBorder="1" applyAlignment="1">
      <alignment horizontal="left" vertical="center"/>
    </xf>
    <xf numFmtId="0" fontId="44" fillId="27" borderId="41" xfId="8" applyFont="1" applyFill="1" applyBorder="1" applyAlignment="1">
      <alignment horizontal="left" vertical="center"/>
    </xf>
    <xf numFmtId="0" fontId="3" fillId="0" borderId="67" xfId="8" applyBorder="1" applyAlignment="1">
      <alignment horizontal="center" vertical="top" wrapText="1"/>
    </xf>
    <xf numFmtId="0" fontId="3" fillId="0" borderId="69" xfId="8" applyBorder="1" applyAlignment="1">
      <alignment horizontal="center" vertical="top" wrapText="1"/>
    </xf>
    <xf numFmtId="0" fontId="3" fillId="0" borderId="26" xfId="8" applyBorder="1" applyAlignment="1">
      <alignment horizontal="center" vertical="top" wrapText="1"/>
    </xf>
    <xf numFmtId="0" fontId="3" fillId="0" borderId="23" xfId="8" applyBorder="1" applyAlignment="1">
      <alignment horizontal="center" vertical="top" wrapText="1"/>
    </xf>
    <xf numFmtId="0" fontId="3" fillId="0" borderId="25" xfId="8" applyBorder="1" applyAlignment="1">
      <alignment horizontal="center" vertical="top" wrapText="1"/>
    </xf>
    <xf numFmtId="0" fontId="3" fillId="0" borderId="24" xfId="8" applyBorder="1" applyAlignment="1">
      <alignment horizontal="center" vertical="top" wrapText="1"/>
    </xf>
    <xf numFmtId="0" fontId="3" fillId="0" borderId="0" xfId="8" applyAlignment="1">
      <alignment horizontal="center" vertical="top" wrapText="1"/>
    </xf>
    <xf numFmtId="0" fontId="3" fillId="0" borderId="67" xfId="8" applyBorder="1" applyAlignment="1">
      <alignment horizontal="center"/>
    </xf>
    <xf numFmtId="0" fontId="3" fillId="0" borderId="69" xfId="8" applyBorder="1" applyAlignment="1">
      <alignment horizontal="center"/>
    </xf>
    <xf numFmtId="0" fontId="3" fillId="0" borderId="58" xfId="8" applyBorder="1" applyAlignment="1">
      <alignment horizontal="center"/>
    </xf>
    <xf numFmtId="0" fontId="44" fillId="27" borderId="23" xfId="8" applyFont="1" applyFill="1" applyBorder="1" applyAlignment="1">
      <alignment horizontal="center" vertical="center"/>
    </xf>
    <xf numFmtId="0" fontId="44" fillId="27" borderId="24" xfId="8" applyFont="1" applyFill="1" applyBorder="1" applyAlignment="1">
      <alignment horizontal="center" vertical="center"/>
    </xf>
    <xf numFmtId="0" fontId="0" fillId="0" borderId="22" xfId="0" applyBorder="1"/>
    <xf numFmtId="0" fontId="0" fillId="0" borderId="21" xfId="0" applyBorder="1"/>
    <xf numFmtId="0" fontId="0" fillId="0" borderId="28" xfId="0" applyBorder="1"/>
    <xf numFmtId="1" fontId="0" fillId="7" borderId="21" xfId="0" applyNumberFormat="1" applyFill="1" applyBorder="1" applyAlignment="1">
      <alignment horizontal="center" vertical="center" wrapText="1"/>
    </xf>
    <xf numFmtId="0" fontId="0" fillId="7" borderId="28" xfId="0" applyFill="1" applyBorder="1" applyAlignment="1">
      <alignment horizontal="center" vertical="center" wrapText="1"/>
    </xf>
    <xf numFmtId="0" fontId="3" fillId="0" borderId="23" xfId="8" applyBorder="1" applyAlignment="1">
      <alignment horizontal="center"/>
    </xf>
    <xf numFmtId="0" fontId="3" fillId="0" borderId="25" xfId="8" applyBorder="1" applyAlignment="1">
      <alignment horizontal="center"/>
    </xf>
    <xf numFmtId="0" fontId="3" fillId="0" borderId="26" xfId="8" applyBorder="1" applyAlignment="1">
      <alignment horizontal="center"/>
    </xf>
    <xf numFmtId="0" fontId="0" fillId="2" borderId="23"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33" fillId="28" borderId="72" xfId="8" applyFont="1" applyFill="1" applyBorder="1" applyAlignment="1">
      <alignment horizontal="center" vertical="center" wrapText="1"/>
    </xf>
    <xf numFmtId="0" fontId="33" fillId="28" borderId="76" xfId="8" applyFont="1" applyFill="1" applyBorder="1" applyAlignment="1">
      <alignment horizontal="center" vertical="center" wrapText="1"/>
    </xf>
    <xf numFmtId="0" fontId="33" fillId="28" borderId="19" xfId="8"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36" xfId="0" applyFont="1" applyFill="1" applyBorder="1" applyAlignment="1">
      <alignment horizontal="center" vertical="center" wrapText="1"/>
    </xf>
    <xf numFmtId="0" fontId="43" fillId="2" borderId="25" xfId="0" applyFont="1" applyFill="1" applyBorder="1" applyAlignment="1">
      <alignment horizontal="center" vertical="center" wrapText="1"/>
    </xf>
    <xf numFmtId="0" fontId="43" fillId="2" borderId="0" xfId="0" applyFont="1" applyFill="1" applyAlignment="1">
      <alignment horizontal="center" vertical="center" wrapText="1"/>
    </xf>
    <xf numFmtId="0" fontId="43" fillId="2" borderId="35" xfId="0" applyFont="1" applyFill="1" applyBorder="1" applyAlignment="1">
      <alignment horizontal="center" vertical="center" wrapText="1"/>
    </xf>
    <xf numFmtId="0" fontId="43" fillId="2" borderId="26" xfId="0" applyFont="1" applyFill="1" applyBorder="1" applyAlignment="1">
      <alignment horizontal="center" vertical="center" wrapText="1"/>
    </xf>
    <xf numFmtId="0" fontId="43" fillId="2" borderId="27"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33" fillId="28" borderId="7" xfId="8" applyFont="1" applyFill="1" applyBorder="1" applyAlignment="1">
      <alignment horizontal="center" vertical="center" wrapText="1"/>
    </xf>
    <xf numFmtId="0" fontId="33" fillId="28" borderId="4" xfId="8" applyFont="1" applyFill="1" applyBorder="1" applyAlignment="1">
      <alignment horizontal="center" vertical="center" wrapText="1"/>
    </xf>
    <xf numFmtId="0" fontId="33" fillId="28" borderId="32" xfId="8" applyFont="1" applyFill="1" applyBorder="1" applyAlignment="1">
      <alignment horizontal="center" vertical="center" wrapText="1"/>
    </xf>
    <xf numFmtId="0" fontId="20" fillId="26" borderId="24" xfId="8" applyFont="1" applyFill="1" applyBorder="1" applyAlignment="1">
      <alignment horizontal="center" vertical="center"/>
    </xf>
    <xf numFmtId="0" fontId="20" fillId="26" borderId="72" xfId="8" applyFont="1" applyFill="1" applyBorder="1" applyAlignment="1">
      <alignment horizontal="center" vertical="center"/>
    </xf>
    <xf numFmtId="0" fontId="20" fillId="26" borderId="14" xfId="8" applyFont="1" applyFill="1" applyBorder="1" applyAlignment="1">
      <alignment horizontal="center" vertical="center"/>
    </xf>
    <xf numFmtId="0" fontId="20" fillId="26" borderId="15" xfId="8" applyFont="1" applyFill="1" applyBorder="1" applyAlignment="1">
      <alignment horizontal="center" vertical="center"/>
    </xf>
    <xf numFmtId="0" fontId="20" fillId="26" borderId="68" xfId="8" applyFont="1" applyFill="1" applyBorder="1" applyAlignment="1">
      <alignment horizontal="center" vertical="center"/>
    </xf>
    <xf numFmtId="0" fontId="20" fillId="26" borderId="13" xfId="8" applyFont="1" applyFill="1" applyBorder="1" applyAlignment="1">
      <alignment horizontal="center" vertical="center"/>
    </xf>
    <xf numFmtId="0" fontId="20" fillId="26" borderId="23" xfId="8" applyFont="1" applyFill="1" applyBorder="1" applyAlignment="1">
      <alignment horizontal="center" vertical="center"/>
    </xf>
    <xf numFmtId="0" fontId="20" fillId="26" borderId="36" xfId="8" applyFont="1" applyFill="1" applyBorder="1" applyAlignment="1">
      <alignment horizontal="center" vertical="center"/>
    </xf>
    <xf numFmtId="0" fontId="20" fillId="26" borderId="78" xfId="8" applyFont="1" applyFill="1" applyBorder="1" applyAlignment="1">
      <alignment horizontal="center" vertical="center"/>
    </xf>
    <xf numFmtId="0" fontId="20" fillId="26" borderId="79" xfId="8" applyFont="1" applyFill="1" applyBorder="1" applyAlignment="1">
      <alignment horizontal="center" vertical="center"/>
    </xf>
    <xf numFmtId="0" fontId="20" fillId="25" borderId="61" xfId="8" applyFont="1" applyFill="1" applyBorder="1" applyAlignment="1">
      <alignment horizontal="center" vertical="center"/>
    </xf>
    <xf numFmtId="0" fontId="20" fillId="25" borderId="7" xfId="8" applyFont="1" applyFill="1" applyBorder="1" applyAlignment="1">
      <alignment horizontal="center" vertical="center"/>
    </xf>
    <xf numFmtId="0" fontId="20" fillId="25" borderId="68" xfId="8" applyFont="1" applyFill="1" applyBorder="1" applyAlignment="1">
      <alignment horizontal="center" vertical="center"/>
    </xf>
    <xf numFmtId="0" fontId="33" fillId="3" borderId="23" xfId="8" applyFont="1" applyFill="1" applyBorder="1" applyAlignment="1">
      <alignment horizontal="center" vertical="center" wrapText="1"/>
    </xf>
    <xf numFmtId="0" fontId="33" fillId="3" borderId="24" xfId="8" applyFont="1" applyFill="1" applyBorder="1" applyAlignment="1">
      <alignment horizontal="center" vertical="center" wrapText="1"/>
    </xf>
    <xf numFmtId="0" fontId="33" fillId="3" borderId="36" xfId="8" applyFont="1" applyFill="1" applyBorder="1" applyAlignment="1">
      <alignment horizontal="center" vertical="center" wrapText="1"/>
    </xf>
    <xf numFmtId="0" fontId="33" fillId="3" borderId="71" xfId="8" applyFont="1" applyFill="1" applyBorder="1" applyAlignment="1">
      <alignment horizontal="center" vertical="center" wrapText="1"/>
    </xf>
    <xf numFmtId="0" fontId="33" fillId="3" borderId="60" xfId="8" applyFont="1" applyFill="1" applyBorder="1" applyAlignment="1">
      <alignment horizontal="center" vertical="center" wrapText="1"/>
    </xf>
    <xf numFmtId="0" fontId="33" fillId="3" borderId="83" xfId="8" applyFont="1" applyFill="1" applyBorder="1" applyAlignment="1">
      <alignment horizontal="center" vertical="center" wrapText="1"/>
    </xf>
    <xf numFmtId="0" fontId="33" fillId="3" borderId="57" xfId="8" applyFont="1" applyFill="1" applyBorder="1" applyAlignment="1">
      <alignment horizontal="center" vertical="center" wrapText="1"/>
    </xf>
    <xf numFmtId="0" fontId="39" fillId="0" borderId="0" xfId="0" applyFont="1" applyAlignment="1" applyProtection="1">
      <alignment horizontal="center" vertical="center"/>
      <protection locked="0"/>
    </xf>
    <xf numFmtId="3" fontId="40" fillId="15" borderId="16" xfId="10" applyNumberFormat="1" applyFont="1" applyFill="1" applyBorder="1" applyAlignment="1">
      <alignment horizontal="center" vertical="center"/>
    </xf>
    <xf numFmtId="3" fontId="40" fillId="15" borderId="7" xfId="10" applyNumberFormat="1" applyFont="1" applyFill="1" applyBorder="1" applyAlignment="1">
      <alignment horizontal="center" vertical="center"/>
    </xf>
    <xf numFmtId="3" fontId="40" fillId="15" borderId="17" xfId="10" applyNumberFormat="1" applyFont="1" applyFill="1" applyBorder="1" applyAlignment="1">
      <alignment horizontal="center" vertical="center"/>
    </xf>
    <xf numFmtId="3" fontId="40" fillId="15" borderId="1" xfId="10" applyNumberFormat="1" applyFont="1" applyFill="1" applyBorder="1" applyAlignment="1">
      <alignment horizontal="center" vertical="center"/>
    </xf>
    <xf numFmtId="3" fontId="40" fillId="15" borderId="34" xfId="10" applyNumberFormat="1" applyFont="1" applyFill="1" applyBorder="1" applyAlignment="1">
      <alignment horizontal="center" vertical="center"/>
    </xf>
    <xf numFmtId="3" fontId="40" fillId="15" borderId="32" xfId="10" applyNumberFormat="1" applyFont="1" applyFill="1" applyBorder="1" applyAlignment="1">
      <alignment horizontal="center" vertical="center"/>
    </xf>
    <xf numFmtId="0" fontId="31" fillId="21" borderId="27" xfId="0" applyFont="1" applyFill="1" applyBorder="1" applyAlignment="1" applyProtection="1">
      <alignment horizontal="left" vertical="center"/>
      <protection locked="0"/>
    </xf>
    <xf numFmtId="0" fontId="26" fillId="6" borderId="67" xfId="0" applyFont="1" applyFill="1" applyBorder="1" applyAlignment="1" applyProtection="1">
      <alignment horizontal="center" vertical="center" wrapText="1"/>
      <protection locked="0"/>
    </xf>
    <xf numFmtId="0" fontId="26" fillId="6" borderId="69" xfId="0" applyFont="1" applyFill="1" applyBorder="1" applyAlignment="1" applyProtection="1">
      <alignment horizontal="center" vertical="center" wrapText="1"/>
      <protection locked="0"/>
    </xf>
    <xf numFmtId="0" fontId="26" fillId="6" borderId="58" xfId="0" applyFont="1" applyFill="1" applyBorder="1" applyAlignment="1" applyProtection="1">
      <alignment horizontal="center" vertical="center" wrapText="1"/>
      <protection locked="0"/>
    </xf>
    <xf numFmtId="0" fontId="26" fillId="6" borderId="61"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9" xfId="0" applyFont="1" applyFill="1" applyBorder="1" applyAlignment="1" applyProtection="1">
      <alignment horizontal="center" vertical="center" wrapText="1"/>
      <protection locked="0"/>
    </xf>
    <xf numFmtId="0" fontId="26" fillId="0" borderId="61" xfId="0" applyFont="1" applyBorder="1" applyAlignment="1" applyProtection="1">
      <alignment horizontal="center" vertical="top" wrapText="1"/>
      <protection locked="0"/>
    </xf>
    <xf numFmtId="0" fontId="26" fillId="0" borderId="4" xfId="0" applyFont="1" applyBorder="1" applyAlignment="1" applyProtection="1">
      <alignment horizontal="center" vertical="top" wrapText="1"/>
      <protection locked="0"/>
    </xf>
    <xf numFmtId="0" fontId="26" fillId="0" borderId="9" xfId="0" applyFont="1" applyBorder="1" applyAlignment="1" applyProtection="1">
      <alignment horizontal="center" vertical="top" wrapText="1"/>
      <protection locked="0"/>
    </xf>
    <xf numFmtId="0" fontId="31" fillId="3" borderId="22" xfId="0" applyFont="1" applyFill="1" applyBorder="1" applyAlignment="1" applyProtection="1">
      <alignment horizontal="left" vertical="center" wrapText="1"/>
      <protection locked="0"/>
    </xf>
    <xf numFmtId="0" fontId="31" fillId="3" borderId="21" xfId="0" applyFont="1" applyFill="1" applyBorder="1" applyAlignment="1" applyProtection="1">
      <alignment horizontal="left" vertical="center" wrapText="1"/>
      <protection locked="0"/>
    </xf>
    <xf numFmtId="0" fontId="31" fillId="5" borderId="64" xfId="0" applyFont="1" applyFill="1" applyBorder="1" applyAlignment="1" applyProtection="1">
      <alignment horizontal="center" vertical="center" wrapText="1"/>
      <protection locked="0"/>
    </xf>
    <xf numFmtId="0" fontId="31" fillId="5" borderId="65" xfId="0" applyFont="1" applyFill="1" applyBorder="1" applyAlignment="1" applyProtection="1">
      <alignment horizontal="center" vertical="center" wrapText="1"/>
      <protection locked="0"/>
    </xf>
    <xf numFmtId="0" fontId="31" fillId="5" borderId="67" xfId="0" applyFont="1" applyFill="1" applyBorder="1" applyAlignment="1" applyProtection="1">
      <alignment horizontal="center" vertical="center" wrapText="1"/>
      <protection locked="0"/>
    </xf>
    <xf numFmtId="0" fontId="31" fillId="5" borderId="69" xfId="0" applyFont="1" applyFill="1" applyBorder="1" applyAlignment="1" applyProtection="1">
      <alignment horizontal="center" vertical="center" wrapText="1"/>
      <protection locked="0"/>
    </xf>
    <xf numFmtId="0" fontId="31" fillId="5" borderId="58" xfId="0" applyFont="1" applyFill="1" applyBorder="1" applyAlignment="1" applyProtection="1">
      <alignment horizontal="center" vertical="center" wrapText="1"/>
      <protection locked="0"/>
    </xf>
    <xf numFmtId="0" fontId="31" fillId="5" borderId="56" xfId="0" applyFont="1" applyFill="1" applyBorder="1" applyAlignment="1" applyProtection="1">
      <alignment horizontal="center" vertical="center" wrapText="1"/>
      <protection locked="0"/>
    </xf>
    <xf numFmtId="0" fontId="31" fillId="5" borderId="62" xfId="0" applyFont="1" applyFill="1" applyBorder="1" applyAlignment="1" applyProtection="1">
      <alignment horizontal="center" vertical="center" wrapText="1"/>
      <protection locked="0"/>
    </xf>
    <xf numFmtId="0" fontId="31" fillId="5" borderId="53" xfId="0" applyFont="1" applyFill="1" applyBorder="1" applyAlignment="1" applyProtection="1">
      <alignment horizontal="center" vertical="center" wrapText="1"/>
      <protection locked="0"/>
    </xf>
    <xf numFmtId="0" fontId="31" fillId="5" borderId="73" xfId="0" applyFont="1" applyFill="1" applyBorder="1" applyAlignment="1" applyProtection="1">
      <alignment horizontal="center" vertical="center" wrapText="1"/>
      <protection locked="0"/>
    </xf>
    <xf numFmtId="0" fontId="31" fillId="5" borderId="77"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0" fontId="31" fillId="5" borderId="75" xfId="0" applyFont="1" applyFill="1" applyBorder="1" applyAlignment="1" applyProtection="1">
      <alignment horizontal="center" vertical="center" wrapText="1"/>
      <protection locked="0"/>
    </xf>
    <xf numFmtId="0" fontId="31" fillId="5" borderId="70" xfId="0" applyFont="1" applyFill="1" applyBorder="1" applyAlignment="1" applyProtection="1">
      <alignment horizontal="center" vertical="center" wrapText="1"/>
      <protection locked="0"/>
    </xf>
    <xf numFmtId="0" fontId="26" fillId="6" borderId="16" xfId="0" applyFont="1" applyFill="1" applyBorder="1" applyAlignment="1" applyProtection="1">
      <alignment horizontal="center" vertical="center" wrapText="1"/>
      <protection locked="0"/>
    </xf>
    <xf numFmtId="0" fontId="31" fillId="3" borderId="0" xfId="0" applyFont="1" applyFill="1" applyAlignment="1" applyProtection="1">
      <alignment horizontal="left" vertical="center" wrapText="1"/>
      <protection locked="0"/>
    </xf>
    <xf numFmtId="0" fontId="31" fillId="3" borderId="35" xfId="0" applyFont="1" applyFill="1" applyBorder="1" applyAlignment="1" applyProtection="1">
      <alignment horizontal="left" vertical="center" wrapText="1"/>
      <protection locked="0"/>
    </xf>
    <xf numFmtId="0" fontId="26" fillId="6" borderId="23" xfId="0" applyFont="1" applyFill="1" applyBorder="1" applyAlignment="1" applyProtection="1">
      <alignment horizontal="center" vertical="top" wrapText="1"/>
      <protection locked="0"/>
    </xf>
    <xf numFmtId="0" fontId="26" fillId="6" borderId="25" xfId="0" applyFont="1" applyFill="1" applyBorder="1" applyAlignment="1" applyProtection="1">
      <alignment horizontal="center" vertical="top" wrapText="1"/>
      <protection locked="0"/>
    </xf>
    <xf numFmtId="0" fontId="26" fillId="6" borderId="26" xfId="0" applyFont="1" applyFill="1" applyBorder="1" applyAlignment="1" applyProtection="1">
      <alignment horizontal="center" vertical="top" wrapText="1"/>
      <protection locked="0"/>
    </xf>
    <xf numFmtId="0" fontId="26" fillId="3" borderId="26" xfId="0" applyFont="1" applyFill="1" applyBorder="1" applyAlignment="1" applyProtection="1">
      <alignment horizontal="left" vertical="center" wrapText="1"/>
      <protection locked="0"/>
    </xf>
    <xf numFmtId="0" fontId="26" fillId="3" borderId="30" xfId="0" applyFont="1" applyFill="1" applyBorder="1" applyAlignment="1" applyProtection="1">
      <alignment horizontal="left" vertical="center" wrapText="1"/>
      <protection locked="0"/>
    </xf>
    <xf numFmtId="0" fontId="31" fillId="3" borderId="16" xfId="0" applyFont="1" applyFill="1" applyBorder="1" applyAlignment="1" applyProtection="1">
      <alignment horizontal="left" vertical="center" wrapText="1"/>
      <protection locked="0"/>
    </xf>
    <xf numFmtId="0" fontId="31" fillId="3" borderId="7" xfId="0" applyFont="1" applyFill="1" applyBorder="1" applyAlignment="1" applyProtection="1">
      <alignment horizontal="left" vertical="center" wrapText="1"/>
      <protection locked="0"/>
    </xf>
    <xf numFmtId="0" fontId="31" fillId="3" borderId="34" xfId="0" applyFont="1" applyFill="1" applyBorder="1" applyAlignment="1" applyProtection="1">
      <alignment horizontal="left" vertical="center" wrapText="1"/>
      <protection locked="0"/>
    </xf>
    <xf numFmtId="0" fontId="31" fillId="3" borderId="32" xfId="0" applyFont="1" applyFill="1" applyBorder="1" applyAlignment="1" applyProtection="1">
      <alignment horizontal="left" vertical="center" wrapText="1"/>
      <protection locked="0"/>
    </xf>
    <xf numFmtId="3" fontId="45" fillId="0" borderId="45" xfId="10" applyNumberFormat="1" applyFont="1" applyBorder="1" applyAlignment="1">
      <alignment horizontal="center" vertical="center"/>
    </xf>
    <xf numFmtId="3" fontId="45" fillId="0" borderId="47" xfId="10" applyNumberFormat="1" applyFont="1" applyBorder="1" applyAlignment="1">
      <alignment horizontal="center" vertical="center"/>
    </xf>
    <xf numFmtId="172" fontId="45" fillId="0" borderId="49" xfId="10" applyNumberFormat="1" applyFont="1" applyBorder="1" applyAlignment="1">
      <alignment horizontal="center" vertical="center"/>
    </xf>
  </cellXfs>
  <cellStyles count="16">
    <cellStyle name="Excel Built-in Currency" xfId="6" xr:uid="{00000000-0005-0000-0000-000000000000}"/>
    <cellStyle name="Millares" xfId="3" builtinId="3"/>
    <cellStyle name="Millares [0]" xfId="14" builtinId="6"/>
    <cellStyle name="Millares [0] 2" xfId="5" xr:uid="{00000000-0005-0000-0000-000003000000}"/>
    <cellStyle name="Millares 2" xfId="2" xr:uid="{00000000-0005-0000-0000-000004000000}"/>
    <cellStyle name="Millares 3" xfId="4" xr:uid="{00000000-0005-0000-0000-000005000000}"/>
    <cellStyle name="Millares 4" xfId="15" xr:uid="{00000000-0005-0000-0000-000006000000}"/>
    <cellStyle name="Moneda [0] 2" xfId="7" xr:uid="{00000000-0005-0000-0000-000007000000}"/>
    <cellStyle name="Moneda 2" xfId="1" xr:uid="{00000000-0005-0000-0000-000008000000}"/>
    <cellStyle name="Moneda 3" xfId="12" xr:uid="{00000000-0005-0000-0000-000009000000}"/>
    <cellStyle name="Normal" xfId="0" builtinId="0"/>
    <cellStyle name="Normal 2" xfId="8" xr:uid="{00000000-0005-0000-0000-00000B000000}"/>
    <cellStyle name="Normal 3" xfId="10" xr:uid="{00000000-0005-0000-0000-00000C000000}"/>
    <cellStyle name="Normal 3 2" xfId="11" xr:uid="{00000000-0005-0000-0000-00000D000000}"/>
    <cellStyle name="Normal 4" xfId="13" xr:uid="{00000000-0005-0000-0000-00000E000000}"/>
    <cellStyle name="Porcentaje" xfId="9" builtinId="5"/>
  </cellStyles>
  <dxfs count="24">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
      <fill>
        <patternFill>
          <bgColor theme="4" tint="0.79998168889431442"/>
        </patternFill>
      </fill>
    </dxf>
    <dxf>
      <font>
        <b val="0"/>
        <i val="0"/>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Necesidades de financiaci&#243;n'!A1"/><Relationship Id="rId7" Type="http://schemas.openxmlformats.org/officeDocument/2006/relationships/hyperlink" Target="#'Seguimiento actividades'!A1"/><Relationship Id="rId2" Type="http://schemas.openxmlformats.org/officeDocument/2006/relationships/image" Target="../media/image1.jpeg"/><Relationship Id="rId1" Type="http://schemas.openxmlformats.org/officeDocument/2006/relationships/hyperlink" Target="#'Cadena de valor'!T&#237;tulos_a_imprimir"/><Relationship Id="rId6" Type="http://schemas.openxmlformats.org/officeDocument/2006/relationships/hyperlink" Target="#Regionalizaci&#243;n!A1"/><Relationship Id="rId5" Type="http://schemas.openxmlformats.org/officeDocument/2006/relationships/hyperlink" Target="#Focalizaci&#243;n!A1"/><Relationship Id="rId4" Type="http://schemas.openxmlformats.org/officeDocument/2006/relationships/hyperlink" Target="#'Seguimiento indicadores'!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INDICE '!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INDICE '!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INDICE '!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INDICE '!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INDICE '!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INDICE '!A1"/></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4</xdr:row>
      <xdr:rowOff>66675</xdr:rowOff>
    </xdr:from>
    <xdr:to>
      <xdr:col>3</xdr:col>
      <xdr:colOff>19050</xdr:colOff>
      <xdr:row>4</xdr:row>
      <xdr:rowOff>485775</xdr:rowOff>
    </xdr:to>
    <xdr:pic>
      <xdr:nvPicPr>
        <xdr:cNvPr id="2" name="Imagen 1" descr="👈 Dorso de una mano con el dedo índice señalando hacia la izquierda Emoji  — Significado, copiar y pegar, combinaciónes">
          <a:hlinkClick xmlns:r="http://schemas.openxmlformats.org/officeDocument/2006/relationships" r:id="rId1"/>
          <a:extLst>
            <a:ext uri="{FF2B5EF4-FFF2-40B4-BE49-F238E27FC236}">
              <a16:creationId xmlns:a16="http://schemas.microsoft.com/office/drawing/2014/main" id="{27D0864C-9D2F-5A61-2C9E-CE74CBDA50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981325" y="1438275"/>
          <a:ext cx="4191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xdr:row>
      <xdr:rowOff>161925</xdr:rowOff>
    </xdr:from>
    <xdr:to>
      <xdr:col>3</xdr:col>
      <xdr:colOff>0</xdr:colOff>
      <xdr:row>2</xdr:row>
      <xdr:rowOff>581025</xdr:rowOff>
    </xdr:to>
    <xdr:pic>
      <xdr:nvPicPr>
        <xdr:cNvPr id="3" name="Imagen 2" descr="👈 Dorso de una mano con el dedo índice señalando hacia la izquierda Emoji  — Significado, copiar y pegar, combinaciónes">
          <a:hlinkClick xmlns:r="http://schemas.openxmlformats.org/officeDocument/2006/relationships" r:id="rId3"/>
          <a:extLst>
            <a:ext uri="{FF2B5EF4-FFF2-40B4-BE49-F238E27FC236}">
              <a16:creationId xmlns:a16="http://schemas.microsoft.com/office/drawing/2014/main" id="{7F6AC467-97ED-451A-8AE8-2481C4DA4C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962275" y="800100"/>
          <a:ext cx="4191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16498</xdr:colOff>
      <xdr:row>10</xdr:row>
      <xdr:rowOff>19089</xdr:rowOff>
    </xdr:from>
    <xdr:to>
      <xdr:col>3</xdr:col>
      <xdr:colOff>13901</xdr:colOff>
      <xdr:row>10</xdr:row>
      <xdr:rowOff>442305</xdr:rowOff>
    </xdr:to>
    <xdr:pic>
      <xdr:nvPicPr>
        <xdr:cNvPr id="6" name="Imagen 5" descr="👈 Dorso de una mano con el dedo índice señalando hacia la izquierda Emoji  — Significado, copiar y pegar, combinaciónes">
          <a:hlinkClick xmlns:r="http://schemas.openxmlformats.org/officeDocument/2006/relationships" r:id="rId4"/>
          <a:extLst>
            <a:ext uri="{FF2B5EF4-FFF2-40B4-BE49-F238E27FC236}">
              <a16:creationId xmlns:a16="http://schemas.microsoft.com/office/drawing/2014/main" id="{35A8EA1F-DA0B-4E36-8864-E0336C18B5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981322" y="3466871"/>
          <a:ext cx="413283" cy="423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6</xdr:row>
      <xdr:rowOff>19050</xdr:rowOff>
    </xdr:from>
    <xdr:to>
      <xdr:col>3</xdr:col>
      <xdr:colOff>9525</xdr:colOff>
      <xdr:row>6</xdr:row>
      <xdr:rowOff>438150</xdr:rowOff>
    </xdr:to>
    <xdr:pic>
      <xdr:nvPicPr>
        <xdr:cNvPr id="7" name="Imagen 6" descr="👈 Dorso de una mano con el dedo índice señalando hacia la izquierda Emoji  — Significado, copiar y pegar, combinaciónes">
          <a:hlinkClick xmlns:r="http://schemas.openxmlformats.org/officeDocument/2006/relationships" r:id="rId5"/>
          <a:extLst>
            <a:ext uri="{FF2B5EF4-FFF2-40B4-BE49-F238E27FC236}">
              <a16:creationId xmlns:a16="http://schemas.microsoft.com/office/drawing/2014/main" id="{7EA79B91-F9F8-4140-93A8-3A775E250F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971800" y="1943100"/>
          <a:ext cx="4191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34745</xdr:colOff>
      <xdr:row>8</xdr:row>
      <xdr:rowOff>77585</xdr:rowOff>
    </xdr:from>
    <xdr:to>
      <xdr:col>3</xdr:col>
      <xdr:colOff>32148</xdr:colOff>
      <xdr:row>8</xdr:row>
      <xdr:rowOff>500801</xdr:rowOff>
    </xdr:to>
    <xdr:pic>
      <xdr:nvPicPr>
        <xdr:cNvPr id="8" name="Imagen 7" descr="👈 Dorso de una mano con el dedo índice señalando hacia la izquierda Emoji  — Significado, copiar y pegar, combinaciónes">
          <a:hlinkClick xmlns:r="http://schemas.openxmlformats.org/officeDocument/2006/relationships" r:id="rId6"/>
          <a:extLst>
            <a:ext uri="{FF2B5EF4-FFF2-40B4-BE49-F238E27FC236}">
              <a16:creationId xmlns:a16="http://schemas.microsoft.com/office/drawing/2014/main" id="{BC25B4D3-C424-4E2B-A63F-AAE908E4465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999569" y="2854592"/>
          <a:ext cx="413283" cy="423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80490</xdr:rowOff>
    </xdr:from>
    <xdr:to>
      <xdr:col>2</xdr:col>
      <xdr:colOff>413283</xdr:colOff>
      <xdr:row>12</xdr:row>
      <xdr:rowOff>503706</xdr:rowOff>
    </xdr:to>
    <xdr:pic>
      <xdr:nvPicPr>
        <xdr:cNvPr id="9" name="Imagen 8" descr="👈 Dorso de una mano con el dedo índice señalando hacia la izquierda Emoji  — Significado, copiar y pegar, combinaciónes">
          <a:hlinkClick xmlns:r="http://schemas.openxmlformats.org/officeDocument/2006/relationships" r:id="rId7"/>
          <a:extLst>
            <a:ext uri="{FF2B5EF4-FFF2-40B4-BE49-F238E27FC236}">
              <a16:creationId xmlns:a16="http://schemas.microsoft.com/office/drawing/2014/main" id="{77C1AFA5-D538-45EA-97E1-259557CB8B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964824" y="4078307"/>
          <a:ext cx="413283" cy="423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419100</xdr:colOff>
      <xdr:row>1</xdr:row>
      <xdr:rowOff>152400</xdr:rowOff>
    </xdr:from>
    <xdr:to>
      <xdr:col>5</xdr:col>
      <xdr:colOff>866775</xdr:colOff>
      <xdr:row>3</xdr:row>
      <xdr:rowOff>85725</xdr:rowOff>
    </xdr:to>
    <xdr:pic>
      <xdr:nvPicPr>
        <xdr:cNvPr id="5" name="Imagen 4" descr="👈 Dorso de una mano con el dedo índice señalando hacia la izquierda Emoji  — Significado, copiar y pegar, combinaciónes">
          <a:hlinkClick xmlns:r="http://schemas.openxmlformats.org/officeDocument/2006/relationships" r:id="rId1"/>
          <a:extLst>
            <a:ext uri="{FF2B5EF4-FFF2-40B4-BE49-F238E27FC236}">
              <a16:creationId xmlns:a16="http://schemas.microsoft.com/office/drawing/2014/main" id="{56887ECB-E65C-4CC3-B4E2-D90C61B980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352425"/>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1333499</xdr:colOff>
      <xdr:row>1</xdr:row>
      <xdr:rowOff>9524</xdr:rowOff>
    </xdr:from>
    <xdr:to>
      <xdr:col>6</xdr:col>
      <xdr:colOff>820419</xdr:colOff>
      <xdr:row>3</xdr:row>
      <xdr:rowOff>152399</xdr:rowOff>
    </xdr:to>
    <xdr:pic>
      <xdr:nvPicPr>
        <xdr:cNvPr id="4" name="Imagen 3" descr="Vista previa de imagen">
          <a:extLst>
            <a:ext uri="{FF2B5EF4-FFF2-40B4-BE49-F238E27FC236}">
              <a16:creationId xmlns:a16="http://schemas.microsoft.com/office/drawing/2014/main" id="{09220304-E961-0744-CFA3-785CA9D745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81149" y="209549"/>
          <a:ext cx="1591945" cy="657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0</xdr:colOff>
      <xdr:row>25</xdr:row>
      <xdr:rowOff>0</xdr:rowOff>
    </xdr:from>
    <xdr:to>
      <xdr:col>34</xdr:col>
      <xdr:colOff>304800</xdr:colOff>
      <xdr:row>26</xdr:row>
      <xdr:rowOff>92308</xdr:rowOff>
    </xdr:to>
    <xdr:sp macro="" textlink="">
      <xdr:nvSpPr>
        <xdr:cNvPr id="4107" name="imgmasCP-2021-43871">
          <a:extLst>
            <a:ext uri="{FF2B5EF4-FFF2-40B4-BE49-F238E27FC236}">
              <a16:creationId xmlns:a16="http://schemas.microsoft.com/office/drawing/2014/main" id="{4F33D0A4-6EC3-C4FB-A4B1-45CBDB80BB3B}"/>
            </a:ext>
          </a:extLst>
        </xdr:cNvPr>
        <xdr:cNvSpPr>
          <a:spLocks noChangeAspect="1" noChangeArrowheads="1"/>
        </xdr:cNvSpPr>
      </xdr:nvSpPr>
      <xdr:spPr bwMode="auto">
        <a:xfrm>
          <a:off x="33766125"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34</xdr:col>
      <xdr:colOff>0</xdr:colOff>
      <xdr:row>25</xdr:row>
      <xdr:rowOff>0</xdr:rowOff>
    </xdr:from>
    <xdr:to>
      <xdr:col>34</xdr:col>
      <xdr:colOff>304800</xdr:colOff>
      <xdr:row>26</xdr:row>
      <xdr:rowOff>92308</xdr:rowOff>
    </xdr:to>
    <xdr:sp macro="" textlink="">
      <xdr:nvSpPr>
        <xdr:cNvPr id="4108" name="imgmasCP-2022-43871">
          <a:extLst>
            <a:ext uri="{FF2B5EF4-FFF2-40B4-BE49-F238E27FC236}">
              <a16:creationId xmlns:a16="http://schemas.microsoft.com/office/drawing/2014/main" id="{8C01DDFA-A45E-836E-67C8-6D4479EFE803}"/>
            </a:ext>
          </a:extLst>
        </xdr:cNvPr>
        <xdr:cNvSpPr>
          <a:spLocks noChangeAspect="1" noChangeArrowheads="1"/>
        </xdr:cNvSpPr>
      </xdr:nvSpPr>
      <xdr:spPr bwMode="auto">
        <a:xfrm>
          <a:off x="33766125" y="932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34</xdr:col>
      <xdr:colOff>0</xdr:colOff>
      <xdr:row>25</xdr:row>
      <xdr:rowOff>0</xdr:rowOff>
    </xdr:from>
    <xdr:to>
      <xdr:col>34</xdr:col>
      <xdr:colOff>304800</xdr:colOff>
      <xdr:row>26</xdr:row>
      <xdr:rowOff>92307</xdr:rowOff>
    </xdr:to>
    <xdr:sp macro="" textlink="">
      <xdr:nvSpPr>
        <xdr:cNvPr id="4109" name="imgmasCP-2023-43871">
          <a:extLst>
            <a:ext uri="{FF2B5EF4-FFF2-40B4-BE49-F238E27FC236}">
              <a16:creationId xmlns:a16="http://schemas.microsoft.com/office/drawing/2014/main" id="{8EF1DC53-D10A-A0F9-1F7D-583A7212AECD}"/>
            </a:ext>
          </a:extLst>
        </xdr:cNvPr>
        <xdr:cNvSpPr>
          <a:spLocks noChangeAspect="1" noChangeArrowheads="1"/>
        </xdr:cNvSpPr>
      </xdr:nvSpPr>
      <xdr:spPr bwMode="auto">
        <a:xfrm>
          <a:off x="337661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34</xdr:col>
      <xdr:colOff>0</xdr:colOff>
      <xdr:row>25</xdr:row>
      <xdr:rowOff>0</xdr:rowOff>
    </xdr:from>
    <xdr:to>
      <xdr:col>34</xdr:col>
      <xdr:colOff>304800</xdr:colOff>
      <xdr:row>26</xdr:row>
      <xdr:rowOff>92308</xdr:rowOff>
    </xdr:to>
    <xdr:sp macro="" textlink="">
      <xdr:nvSpPr>
        <xdr:cNvPr id="4110" name="imgmasCP-2020-43872">
          <a:extLst>
            <a:ext uri="{FF2B5EF4-FFF2-40B4-BE49-F238E27FC236}">
              <a16:creationId xmlns:a16="http://schemas.microsoft.com/office/drawing/2014/main" id="{F8C1CE72-419E-E86B-4041-8E4FF07BC5BC}"/>
            </a:ext>
          </a:extLst>
        </xdr:cNvPr>
        <xdr:cNvSpPr>
          <a:spLocks noChangeAspect="1" noChangeArrowheads="1"/>
        </xdr:cNvSpPr>
      </xdr:nvSpPr>
      <xdr:spPr bwMode="auto">
        <a:xfrm>
          <a:off x="33766125"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34</xdr:col>
      <xdr:colOff>0</xdr:colOff>
      <xdr:row>25</xdr:row>
      <xdr:rowOff>0</xdr:rowOff>
    </xdr:from>
    <xdr:to>
      <xdr:col>34</xdr:col>
      <xdr:colOff>304800</xdr:colOff>
      <xdr:row>26</xdr:row>
      <xdr:rowOff>92308</xdr:rowOff>
    </xdr:to>
    <xdr:sp macro="" textlink="">
      <xdr:nvSpPr>
        <xdr:cNvPr id="4111" name="imgmasCP-2021-43872">
          <a:extLst>
            <a:ext uri="{FF2B5EF4-FFF2-40B4-BE49-F238E27FC236}">
              <a16:creationId xmlns:a16="http://schemas.microsoft.com/office/drawing/2014/main" id="{11630360-0D96-D344-C685-F551EEE54937}"/>
            </a:ext>
          </a:extLst>
        </xdr:cNvPr>
        <xdr:cNvSpPr>
          <a:spLocks noChangeAspect="1" noChangeArrowheads="1"/>
        </xdr:cNvSpPr>
      </xdr:nvSpPr>
      <xdr:spPr bwMode="auto">
        <a:xfrm>
          <a:off x="33766125" y="932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34</xdr:col>
      <xdr:colOff>0</xdr:colOff>
      <xdr:row>25</xdr:row>
      <xdr:rowOff>0</xdr:rowOff>
    </xdr:from>
    <xdr:to>
      <xdr:col>34</xdr:col>
      <xdr:colOff>304800</xdr:colOff>
      <xdr:row>26</xdr:row>
      <xdr:rowOff>92307</xdr:rowOff>
    </xdr:to>
    <xdr:sp macro="" textlink="">
      <xdr:nvSpPr>
        <xdr:cNvPr id="4112" name="imgmasCP-2022-43872">
          <a:extLst>
            <a:ext uri="{FF2B5EF4-FFF2-40B4-BE49-F238E27FC236}">
              <a16:creationId xmlns:a16="http://schemas.microsoft.com/office/drawing/2014/main" id="{E10F701B-5A31-A6F1-8BA0-697A41CEB212}"/>
            </a:ext>
          </a:extLst>
        </xdr:cNvPr>
        <xdr:cNvSpPr>
          <a:spLocks noChangeAspect="1" noChangeArrowheads="1"/>
        </xdr:cNvSpPr>
      </xdr:nvSpPr>
      <xdr:spPr bwMode="auto">
        <a:xfrm>
          <a:off x="337661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34</xdr:col>
      <xdr:colOff>0</xdr:colOff>
      <xdr:row>25</xdr:row>
      <xdr:rowOff>0</xdr:rowOff>
    </xdr:from>
    <xdr:to>
      <xdr:col>34</xdr:col>
      <xdr:colOff>304800</xdr:colOff>
      <xdr:row>26</xdr:row>
      <xdr:rowOff>92308</xdr:rowOff>
    </xdr:to>
    <xdr:sp macro="" textlink="">
      <xdr:nvSpPr>
        <xdr:cNvPr id="4113" name="imgmasCP-2023-43872">
          <a:extLst>
            <a:ext uri="{FF2B5EF4-FFF2-40B4-BE49-F238E27FC236}">
              <a16:creationId xmlns:a16="http://schemas.microsoft.com/office/drawing/2014/main" id="{246E1547-BFE6-763D-5C91-0356BF741C5C}"/>
            </a:ext>
          </a:extLst>
        </xdr:cNvPr>
        <xdr:cNvSpPr>
          <a:spLocks noChangeAspect="1" noChangeArrowheads="1"/>
        </xdr:cNvSpPr>
      </xdr:nvSpPr>
      <xdr:spPr bwMode="auto">
        <a:xfrm>
          <a:off x="337661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39</xdr:col>
      <xdr:colOff>0</xdr:colOff>
      <xdr:row>25</xdr:row>
      <xdr:rowOff>0</xdr:rowOff>
    </xdr:from>
    <xdr:to>
      <xdr:col>39</xdr:col>
      <xdr:colOff>304800</xdr:colOff>
      <xdr:row>26</xdr:row>
      <xdr:rowOff>92308</xdr:rowOff>
    </xdr:to>
    <xdr:sp macro="" textlink="">
      <xdr:nvSpPr>
        <xdr:cNvPr id="4114" name="imgmasCP-2020-43873">
          <a:extLst>
            <a:ext uri="{FF2B5EF4-FFF2-40B4-BE49-F238E27FC236}">
              <a16:creationId xmlns:a16="http://schemas.microsoft.com/office/drawing/2014/main" id="{013873BB-843D-17AD-F62F-15B514CAB1A8}"/>
            </a:ext>
          </a:extLst>
        </xdr:cNvPr>
        <xdr:cNvSpPr>
          <a:spLocks noChangeAspect="1" noChangeArrowheads="1"/>
        </xdr:cNvSpPr>
      </xdr:nvSpPr>
      <xdr:spPr bwMode="auto">
        <a:xfrm>
          <a:off x="353949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39</xdr:col>
      <xdr:colOff>0</xdr:colOff>
      <xdr:row>25</xdr:row>
      <xdr:rowOff>0</xdr:rowOff>
    </xdr:from>
    <xdr:to>
      <xdr:col>39</xdr:col>
      <xdr:colOff>304800</xdr:colOff>
      <xdr:row>26</xdr:row>
      <xdr:rowOff>92308</xdr:rowOff>
    </xdr:to>
    <xdr:sp macro="" textlink="">
      <xdr:nvSpPr>
        <xdr:cNvPr id="4115" name="imgmasCP-2021-43873">
          <a:extLst>
            <a:ext uri="{FF2B5EF4-FFF2-40B4-BE49-F238E27FC236}">
              <a16:creationId xmlns:a16="http://schemas.microsoft.com/office/drawing/2014/main" id="{5115F10C-5E27-C2D7-26BE-68C51EF7C866}"/>
            </a:ext>
          </a:extLst>
        </xdr:cNvPr>
        <xdr:cNvSpPr>
          <a:spLocks noChangeAspect="1" noChangeArrowheads="1"/>
        </xdr:cNvSpPr>
      </xdr:nvSpPr>
      <xdr:spPr bwMode="auto">
        <a:xfrm>
          <a:off x="35394900" y="932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0</xdr:colOff>
      <xdr:row>25</xdr:row>
      <xdr:rowOff>0</xdr:rowOff>
    </xdr:from>
    <xdr:to>
      <xdr:col>37</xdr:col>
      <xdr:colOff>304800</xdr:colOff>
      <xdr:row>26</xdr:row>
      <xdr:rowOff>92307</xdr:rowOff>
    </xdr:to>
    <xdr:sp macro="" textlink="">
      <xdr:nvSpPr>
        <xdr:cNvPr id="4116" name="imgmasCP-2022-43873">
          <a:extLst>
            <a:ext uri="{FF2B5EF4-FFF2-40B4-BE49-F238E27FC236}">
              <a16:creationId xmlns:a16="http://schemas.microsoft.com/office/drawing/2014/main" id="{B846CEFC-99DA-917C-5EA8-EFCE57AD5113}"/>
            </a:ext>
          </a:extLst>
        </xdr:cNvPr>
        <xdr:cNvSpPr>
          <a:spLocks noChangeAspect="1" noChangeArrowheads="1"/>
        </xdr:cNvSpPr>
      </xdr:nvSpPr>
      <xdr:spPr bwMode="auto">
        <a:xfrm>
          <a:off x="35394900"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0</xdr:colOff>
      <xdr:row>25</xdr:row>
      <xdr:rowOff>0</xdr:rowOff>
    </xdr:from>
    <xdr:to>
      <xdr:col>37</xdr:col>
      <xdr:colOff>304800</xdr:colOff>
      <xdr:row>26</xdr:row>
      <xdr:rowOff>92308</xdr:rowOff>
    </xdr:to>
    <xdr:sp macro="" textlink="">
      <xdr:nvSpPr>
        <xdr:cNvPr id="4117" name="imgmasCP-2023-43873">
          <a:extLst>
            <a:ext uri="{FF2B5EF4-FFF2-40B4-BE49-F238E27FC236}">
              <a16:creationId xmlns:a16="http://schemas.microsoft.com/office/drawing/2014/main" id="{00CC1BB2-A100-7ECB-5A70-F7295EFD7961}"/>
            </a:ext>
          </a:extLst>
        </xdr:cNvPr>
        <xdr:cNvSpPr>
          <a:spLocks noChangeAspect="1" noChangeArrowheads="1"/>
        </xdr:cNvSpPr>
      </xdr:nvSpPr>
      <xdr:spPr bwMode="auto">
        <a:xfrm>
          <a:off x="35394900"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39</xdr:col>
      <xdr:colOff>0</xdr:colOff>
      <xdr:row>25</xdr:row>
      <xdr:rowOff>0</xdr:rowOff>
    </xdr:from>
    <xdr:to>
      <xdr:col>39</xdr:col>
      <xdr:colOff>304800</xdr:colOff>
      <xdr:row>26</xdr:row>
      <xdr:rowOff>92308</xdr:rowOff>
    </xdr:to>
    <xdr:sp macro="" textlink="">
      <xdr:nvSpPr>
        <xdr:cNvPr id="4118" name="imgmasCP-2020-43874">
          <a:extLst>
            <a:ext uri="{FF2B5EF4-FFF2-40B4-BE49-F238E27FC236}">
              <a16:creationId xmlns:a16="http://schemas.microsoft.com/office/drawing/2014/main" id="{05330B95-849A-BA10-1D01-EDA7A1C9F7D7}"/>
            </a:ext>
          </a:extLst>
        </xdr:cNvPr>
        <xdr:cNvSpPr>
          <a:spLocks noChangeAspect="1" noChangeArrowheads="1"/>
        </xdr:cNvSpPr>
      </xdr:nvSpPr>
      <xdr:spPr bwMode="auto">
        <a:xfrm>
          <a:off x="353949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39</xdr:col>
      <xdr:colOff>0</xdr:colOff>
      <xdr:row>25</xdr:row>
      <xdr:rowOff>0</xdr:rowOff>
    </xdr:from>
    <xdr:to>
      <xdr:col>39</xdr:col>
      <xdr:colOff>304800</xdr:colOff>
      <xdr:row>26</xdr:row>
      <xdr:rowOff>92308</xdr:rowOff>
    </xdr:to>
    <xdr:sp macro="" textlink="">
      <xdr:nvSpPr>
        <xdr:cNvPr id="4119" name="imgmasCP-2021-43874">
          <a:extLst>
            <a:ext uri="{FF2B5EF4-FFF2-40B4-BE49-F238E27FC236}">
              <a16:creationId xmlns:a16="http://schemas.microsoft.com/office/drawing/2014/main" id="{86E95111-4CD3-D0A4-B227-44549C86E940}"/>
            </a:ext>
          </a:extLst>
        </xdr:cNvPr>
        <xdr:cNvSpPr>
          <a:spLocks noChangeAspect="1" noChangeArrowheads="1"/>
        </xdr:cNvSpPr>
      </xdr:nvSpPr>
      <xdr:spPr bwMode="auto">
        <a:xfrm>
          <a:off x="35394900" y="932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0</xdr:colOff>
      <xdr:row>25</xdr:row>
      <xdr:rowOff>0</xdr:rowOff>
    </xdr:from>
    <xdr:to>
      <xdr:col>37</xdr:col>
      <xdr:colOff>304800</xdr:colOff>
      <xdr:row>26</xdr:row>
      <xdr:rowOff>92307</xdr:rowOff>
    </xdr:to>
    <xdr:sp macro="" textlink="">
      <xdr:nvSpPr>
        <xdr:cNvPr id="4120" name="imgmasCP-2022-43874">
          <a:extLst>
            <a:ext uri="{FF2B5EF4-FFF2-40B4-BE49-F238E27FC236}">
              <a16:creationId xmlns:a16="http://schemas.microsoft.com/office/drawing/2014/main" id="{59E762AB-F075-6F45-3E93-58B4784F4D8E}"/>
            </a:ext>
          </a:extLst>
        </xdr:cNvPr>
        <xdr:cNvSpPr>
          <a:spLocks noChangeAspect="1" noChangeArrowheads="1"/>
        </xdr:cNvSpPr>
      </xdr:nvSpPr>
      <xdr:spPr bwMode="auto">
        <a:xfrm>
          <a:off x="35394900"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0</xdr:colOff>
      <xdr:row>25</xdr:row>
      <xdr:rowOff>0</xdr:rowOff>
    </xdr:from>
    <xdr:to>
      <xdr:col>37</xdr:col>
      <xdr:colOff>304800</xdr:colOff>
      <xdr:row>26</xdr:row>
      <xdr:rowOff>92308</xdr:rowOff>
    </xdr:to>
    <xdr:sp macro="" textlink="">
      <xdr:nvSpPr>
        <xdr:cNvPr id="4121" name="imgmasCP-2023-43874">
          <a:extLst>
            <a:ext uri="{FF2B5EF4-FFF2-40B4-BE49-F238E27FC236}">
              <a16:creationId xmlns:a16="http://schemas.microsoft.com/office/drawing/2014/main" id="{E631F03B-FF7D-3417-CFF6-2834004ACDB2}"/>
            </a:ext>
          </a:extLst>
        </xdr:cNvPr>
        <xdr:cNvSpPr>
          <a:spLocks noChangeAspect="1" noChangeArrowheads="1"/>
        </xdr:cNvSpPr>
      </xdr:nvSpPr>
      <xdr:spPr bwMode="auto">
        <a:xfrm>
          <a:off x="35394900"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0</xdr:colOff>
      <xdr:row>25</xdr:row>
      <xdr:rowOff>0</xdr:rowOff>
    </xdr:from>
    <xdr:to>
      <xdr:col>37</xdr:col>
      <xdr:colOff>304800</xdr:colOff>
      <xdr:row>26</xdr:row>
      <xdr:rowOff>92307</xdr:rowOff>
    </xdr:to>
    <xdr:sp macro="" textlink="">
      <xdr:nvSpPr>
        <xdr:cNvPr id="4126" name="imgmasCP-2020-43876">
          <a:extLst>
            <a:ext uri="{FF2B5EF4-FFF2-40B4-BE49-F238E27FC236}">
              <a16:creationId xmlns:a16="http://schemas.microsoft.com/office/drawing/2014/main" id="{09168A9B-E481-3C2B-4EAE-FDF3A4738383}"/>
            </a:ext>
          </a:extLst>
        </xdr:cNvPr>
        <xdr:cNvSpPr>
          <a:spLocks noChangeAspect="1" noChangeArrowheads="1"/>
        </xdr:cNvSpPr>
      </xdr:nvSpPr>
      <xdr:spPr bwMode="auto">
        <a:xfrm>
          <a:off x="35394900"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0</xdr:colOff>
      <xdr:row>25</xdr:row>
      <xdr:rowOff>0</xdr:rowOff>
    </xdr:from>
    <xdr:to>
      <xdr:col>37</xdr:col>
      <xdr:colOff>304800</xdr:colOff>
      <xdr:row>26</xdr:row>
      <xdr:rowOff>92308</xdr:rowOff>
    </xdr:to>
    <xdr:sp macro="" textlink="">
      <xdr:nvSpPr>
        <xdr:cNvPr id="4127" name="imgmasCP-2021-43876">
          <a:extLst>
            <a:ext uri="{FF2B5EF4-FFF2-40B4-BE49-F238E27FC236}">
              <a16:creationId xmlns:a16="http://schemas.microsoft.com/office/drawing/2014/main" id="{CD30E0CE-2481-02DD-3B7F-113125828409}"/>
            </a:ext>
          </a:extLst>
        </xdr:cNvPr>
        <xdr:cNvSpPr>
          <a:spLocks noChangeAspect="1" noChangeArrowheads="1"/>
        </xdr:cNvSpPr>
      </xdr:nvSpPr>
      <xdr:spPr bwMode="auto">
        <a:xfrm>
          <a:off x="35394900"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0</xdr:colOff>
      <xdr:row>25</xdr:row>
      <xdr:rowOff>0</xdr:rowOff>
    </xdr:from>
    <xdr:to>
      <xdr:col>37</xdr:col>
      <xdr:colOff>304800</xdr:colOff>
      <xdr:row>26</xdr:row>
      <xdr:rowOff>92308</xdr:rowOff>
    </xdr:to>
    <xdr:sp macro="" textlink="">
      <xdr:nvSpPr>
        <xdr:cNvPr id="4128" name="imgmasCP-2022-43876">
          <a:extLst>
            <a:ext uri="{FF2B5EF4-FFF2-40B4-BE49-F238E27FC236}">
              <a16:creationId xmlns:a16="http://schemas.microsoft.com/office/drawing/2014/main" id="{795BFD12-14E7-0DDD-EB2A-54701C64B60F}"/>
            </a:ext>
          </a:extLst>
        </xdr:cNvPr>
        <xdr:cNvSpPr>
          <a:spLocks noChangeAspect="1" noChangeArrowheads="1"/>
        </xdr:cNvSpPr>
      </xdr:nvSpPr>
      <xdr:spPr bwMode="auto">
        <a:xfrm>
          <a:off x="353949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0</xdr:colOff>
      <xdr:row>25</xdr:row>
      <xdr:rowOff>0</xdr:rowOff>
    </xdr:from>
    <xdr:to>
      <xdr:col>37</xdr:col>
      <xdr:colOff>304800</xdr:colOff>
      <xdr:row>26</xdr:row>
      <xdr:rowOff>92308</xdr:rowOff>
    </xdr:to>
    <xdr:sp macro="" textlink="">
      <xdr:nvSpPr>
        <xdr:cNvPr id="4129" name="imgmasCP-2023-43876">
          <a:extLst>
            <a:ext uri="{FF2B5EF4-FFF2-40B4-BE49-F238E27FC236}">
              <a16:creationId xmlns:a16="http://schemas.microsoft.com/office/drawing/2014/main" id="{80FC6887-785B-7AD3-880A-54C86A88BDEE}"/>
            </a:ext>
          </a:extLst>
        </xdr:cNvPr>
        <xdr:cNvSpPr>
          <a:spLocks noChangeAspect="1" noChangeArrowheads="1"/>
        </xdr:cNvSpPr>
      </xdr:nvSpPr>
      <xdr:spPr bwMode="auto">
        <a:xfrm>
          <a:off x="35394900" y="1023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39</xdr:col>
      <xdr:colOff>0</xdr:colOff>
      <xdr:row>12</xdr:row>
      <xdr:rowOff>0</xdr:rowOff>
    </xdr:from>
    <xdr:ext cx="304800" cy="302419"/>
    <xdr:sp macro="" textlink="">
      <xdr:nvSpPr>
        <xdr:cNvPr id="2" name="imgmasCP-2020-43873">
          <a:extLst>
            <a:ext uri="{FF2B5EF4-FFF2-40B4-BE49-F238E27FC236}">
              <a16:creationId xmlns:a16="http://schemas.microsoft.com/office/drawing/2014/main" id="{34531BB3-6BDE-4495-8DC4-00B7A2B594F8}"/>
            </a:ext>
          </a:extLst>
        </xdr:cNvPr>
        <xdr:cNvSpPr>
          <a:spLocks noChangeAspect="1" noChangeArrowheads="1"/>
        </xdr:cNvSpPr>
      </xdr:nvSpPr>
      <xdr:spPr bwMode="auto">
        <a:xfrm>
          <a:off x="42707719" y="66079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12</xdr:row>
      <xdr:rowOff>0</xdr:rowOff>
    </xdr:from>
    <xdr:ext cx="304800" cy="302419"/>
    <xdr:sp macro="" textlink="">
      <xdr:nvSpPr>
        <xdr:cNvPr id="3" name="imgmasCP-2020-43874">
          <a:extLst>
            <a:ext uri="{FF2B5EF4-FFF2-40B4-BE49-F238E27FC236}">
              <a16:creationId xmlns:a16="http://schemas.microsoft.com/office/drawing/2014/main" id="{0706C751-A6FD-4596-AD75-492E2AABEDDF}"/>
            </a:ext>
          </a:extLst>
        </xdr:cNvPr>
        <xdr:cNvSpPr>
          <a:spLocks noChangeAspect="1" noChangeArrowheads="1"/>
        </xdr:cNvSpPr>
      </xdr:nvSpPr>
      <xdr:spPr bwMode="auto">
        <a:xfrm>
          <a:off x="42707719" y="66079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13</xdr:row>
      <xdr:rowOff>0</xdr:rowOff>
    </xdr:from>
    <xdr:ext cx="304800" cy="302419"/>
    <xdr:sp macro="" textlink="">
      <xdr:nvSpPr>
        <xdr:cNvPr id="4" name="imgmasCP-2020-43873">
          <a:extLst>
            <a:ext uri="{FF2B5EF4-FFF2-40B4-BE49-F238E27FC236}">
              <a16:creationId xmlns:a16="http://schemas.microsoft.com/office/drawing/2014/main" id="{28CA08B6-4EC0-4035-B440-CEAD83F3AE09}"/>
            </a:ext>
          </a:extLst>
        </xdr:cNvPr>
        <xdr:cNvSpPr>
          <a:spLocks noChangeAspect="1" noChangeArrowheads="1"/>
        </xdr:cNvSpPr>
      </xdr:nvSpPr>
      <xdr:spPr bwMode="auto">
        <a:xfrm>
          <a:off x="42707719" y="66079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14</xdr:row>
      <xdr:rowOff>0</xdr:rowOff>
    </xdr:from>
    <xdr:ext cx="304800" cy="302419"/>
    <xdr:sp macro="" textlink="">
      <xdr:nvSpPr>
        <xdr:cNvPr id="5" name="imgmasCP-2021-43873">
          <a:extLst>
            <a:ext uri="{FF2B5EF4-FFF2-40B4-BE49-F238E27FC236}">
              <a16:creationId xmlns:a16="http://schemas.microsoft.com/office/drawing/2014/main" id="{99D19157-61F3-4CCB-A937-A2508E99B70F}"/>
            </a:ext>
          </a:extLst>
        </xdr:cNvPr>
        <xdr:cNvSpPr>
          <a:spLocks noChangeAspect="1" noChangeArrowheads="1"/>
        </xdr:cNvSpPr>
      </xdr:nvSpPr>
      <xdr:spPr bwMode="auto">
        <a:xfrm>
          <a:off x="42707719" y="683418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13</xdr:row>
      <xdr:rowOff>0</xdr:rowOff>
    </xdr:from>
    <xdr:ext cx="304800" cy="302419"/>
    <xdr:sp macro="" textlink="">
      <xdr:nvSpPr>
        <xdr:cNvPr id="6" name="imgmasCP-2020-43874">
          <a:extLst>
            <a:ext uri="{FF2B5EF4-FFF2-40B4-BE49-F238E27FC236}">
              <a16:creationId xmlns:a16="http://schemas.microsoft.com/office/drawing/2014/main" id="{C11A4D2D-D4A1-4755-91B0-34B1EF005596}"/>
            </a:ext>
          </a:extLst>
        </xdr:cNvPr>
        <xdr:cNvSpPr>
          <a:spLocks noChangeAspect="1" noChangeArrowheads="1"/>
        </xdr:cNvSpPr>
      </xdr:nvSpPr>
      <xdr:spPr bwMode="auto">
        <a:xfrm>
          <a:off x="42707719" y="66079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14</xdr:row>
      <xdr:rowOff>0</xdr:rowOff>
    </xdr:from>
    <xdr:ext cx="304800" cy="302419"/>
    <xdr:sp macro="" textlink="">
      <xdr:nvSpPr>
        <xdr:cNvPr id="7" name="imgmasCP-2021-43874">
          <a:extLst>
            <a:ext uri="{FF2B5EF4-FFF2-40B4-BE49-F238E27FC236}">
              <a16:creationId xmlns:a16="http://schemas.microsoft.com/office/drawing/2014/main" id="{349AB1DD-4518-4952-8A39-8B201A760794}"/>
            </a:ext>
          </a:extLst>
        </xdr:cNvPr>
        <xdr:cNvSpPr>
          <a:spLocks noChangeAspect="1" noChangeArrowheads="1"/>
        </xdr:cNvSpPr>
      </xdr:nvSpPr>
      <xdr:spPr bwMode="auto">
        <a:xfrm>
          <a:off x="42707719" y="683418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15</xdr:row>
      <xdr:rowOff>0</xdr:rowOff>
    </xdr:from>
    <xdr:ext cx="304800" cy="302419"/>
    <xdr:sp macro="" textlink="">
      <xdr:nvSpPr>
        <xdr:cNvPr id="9" name="imgmasCP-2021-43873">
          <a:extLst>
            <a:ext uri="{FF2B5EF4-FFF2-40B4-BE49-F238E27FC236}">
              <a16:creationId xmlns:a16="http://schemas.microsoft.com/office/drawing/2014/main" id="{D4F9D8E9-0098-4ED3-9F69-4825D38BBFDD}"/>
            </a:ext>
          </a:extLst>
        </xdr:cNvPr>
        <xdr:cNvSpPr>
          <a:spLocks noChangeAspect="1" noChangeArrowheads="1"/>
        </xdr:cNvSpPr>
      </xdr:nvSpPr>
      <xdr:spPr bwMode="auto">
        <a:xfrm>
          <a:off x="42707719" y="683418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15</xdr:row>
      <xdr:rowOff>0</xdr:rowOff>
    </xdr:from>
    <xdr:ext cx="304800" cy="302419"/>
    <xdr:sp macro="" textlink="">
      <xdr:nvSpPr>
        <xdr:cNvPr id="10" name="imgmasCP-2021-43874">
          <a:extLst>
            <a:ext uri="{FF2B5EF4-FFF2-40B4-BE49-F238E27FC236}">
              <a16:creationId xmlns:a16="http://schemas.microsoft.com/office/drawing/2014/main" id="{F8DC8B5E-1F4B-43AE-A6D6-688D9A61BEB6}"/>
            </a:ext>
          </a:extLst>
        </xdr:cNvPr>
        <xdr:cNvSpPr>
          <a:spLocks noChangeAspect="1" noChangeArrowheads="1"/>
        </xdr:cNvSpPr>
      </xdr:nvSpPr>
      <xdr:spPr bwMode="auto">
        <a:xfrm>
          <a:off x="42707719" y="683418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26</xdr:row>
      <xdr:rowOff>0</xdr:rowOff>
    </xdr:from>
    <xdr:ext cx="304800" cy="302419"/>
    <xdr:sp macro="" textlink="">
      <xdr:nvSpPr>
        <xdr:cNvPr id="14" name="imgmasCP-2020-43873">
          <a:extLst>
            <a:ext uri="{FF2B5EF4-FFF2-40B4-BE49-F238E27FC236}">
              <a16:creationId xmlns:a16="http://schemas.microsoft.com/office/drawing/2014/main" id="{55344421-C0FD-41C9-816B-4E09BEF50B9D}"/>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26</xdr:row>
      <xdr:rowOff>0</xdr:rowOff>
    </xdr:from>
    <xdr:ext cx="304800" cy="302419"/>
    <xdr:sp macro="" textlink="">
      <xdr:nvSpPr>
        <xdr:cNvPr id="15" name="imgmasCP-2021-43873">
          <a:extLst>
            <a:ext uri="{FF2B5EF4-FFF2-40B4-BE49-F238E27FC236}">
              <a16:creationId xmlns:a16="http://schemas.microsoft.com/office/drawing/2014/main" id="{CA11D616-ACB3-4CA0-8442-297382028BF8}"/>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26</xdr:row>
      <xdr:rowOff>0</xdr:rowOff>
    </xdr:from>
    <xdr:ext cx="304800" cy="302418"/>
    <xdr:sp macro="" textlink="">
      <xdr:nvSpPr>
        <xdr:cNvPr id="16" name="imgmasCP-2022-43873">
          <a:extLst>
            <a:ext uri="{FF2B5EF4-FFF2-40B4-BE49-F238E27FC236}">
              <a16:creationId xmlns:a16="http://schemas.microsoft.com/office/drawing/2014/main" id="{BD53AAEF-3456-45B7-BC07-E6224CFCD75F}"/>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26</xdr:row>
      <xdr:rowOff>0</xdr:rowOff>
    </xdr:from>
    <xdr:ext cx="304800" cy="302419"/>
    <xdr:sp macro="" textlink="">
      <xdr:nvSpPr>
        <xdr:cNvPr id="17" name="imgmasCP-2023-43873">
          <a:extLst>
            <a:ext uri="{FF2B5EF4-FFF2-40B4-BE49-F238E27FC236}">
              <a16:creationId xmlns:a16="http://schemas.microsoft.com/office/drawing/2014/main" id="{14B13267-796C-499B-99FD-3BF777D53325}"/>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26</xdr:row>
      <xdr:rowOff>0</xdr:rowOff>
    </xdr:from>
    <xdr:ext cx="304800" cy="302419"/>
    <xdr:sp macro="" textlink="">
      <xdr:nvSpPr>
        <xdr:cNvPr id="18" name="imgmasCP-2020-43874">
          <a:extLst>
            <a:ext uri="{FF2B5EF4-FFF2-40B4-BE49-F238E27FC236}">
              <a16:creationId xmlns:a16="http://schemas.microsoft.com/office/drawing/2014/main" id="{A99ABB7B-8FBB-4DED-8F0E-3DD6B1EDAA5F}"/>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26</xdr:row>
      <xdr:rowOff>0</xdr:rowOff>
    </xdr:from>
    <xdr:ext cx="304800" cy="302419"/>
    <xdr:sp macro="" textlink="">
      <xdr:nvSpPr>
        <xdr:cNvPr id="19" name="imgmasCP-2021-43874">
          <a:extLst>
            <a:ext uri="{FF2B5EF4-FFF2-40B4-BE49-F238E27FC236}">
              <a16:creationId xmlns:a16="http://schemas.microsoft.com/office/drawing/2014/main" id="{48534A1A-46AC-4DB2-88FF-1B1139F59E41}"/>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26</xdr:row>
      <xdr:rowOff>0</xdr:rowOff>
    </xdr:from>
    <xdr:ext cx="304800" cy="302418"/>
    <xdr:sp macro="" textlink="">
      <xdr:nvSpPr>
        <xdr:cNvPr id="20" name="imgmasCP-2022-43874">
          <a:extLst>
            <a:ext uri="{FF2B5EF4-FFF2-40B4-BE49-F238E27FC236}">
              <a16:creationId xmlns:a16="http://schemas.microsoft.com/office/drawing/2014/main" id="{021D7DDC-C5F7-47AA-A6BA-1A850BA62659}"/>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26</xdr:row>
      <xdr:rowOff>0</xdr:rowOff>
    </xdr:from>
    <xdr:ext cx="304800" cy="302419"/>
    <xdr:sp macro="" textlink="">
      <xdr:nvSpPr>
        <xdr:cNvPr id="21" name="imgmasCP-2023-43874">
          <a:extLst>
            <a:ext uri="{FF2B5EF4-FFF2-40B4-BE49-F238E27FC236}">
              <a16:creationId xmlns:a16="http://schemas.microsoft.com/office/drawing/2014/main" id="{AC136955-AF95-4D39-990D-3D8F51245937}"/>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26</xdr:row>
      <xdr:rowOff>0</xdr:rowOff>
    </xdr:from>
    <xdr:ext cx="304800" cy="302418"/>
    <xdr:sp macro="" textlink="">
      <xdr:nvSpPr>
        <xdr:cNvPr id="22" name="imgmasCP-2020-43876">
          <a:extLst>
            <a:ext uri="{FF2B5EF4-FFF2-40B4-BE49-F238E27FC236}">
              <a16:creationId xmlns:a16="http://schemas.microsoft.com/office/drawing/2014/main" id="{25139AE1-C017-4AA9-B5C2-F883DFAB21DB}"/>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26</xdr:row>
      <xdr:rowOff>0</xdr:rowOff>
    </xdr:from>
    <xdr:ext cx="304800" cy="302419"/>
    <xdr:sp macro="" textlink="">
      <xdr:nvSpPr>
        <xdr:cNvPr id="23" name="imgmasCP-2021-43876">
          <a:extLst>
            <a:ext uri="{FF2B5EF4-FFF2-40B4-BE49-F238E27FC236}">
              <a16:creationId xmlns:a16="http://schemas.microsoft.com/office/drawing/2014/main" id="{236F63AB-0FD9-4CFC-AAA5-A11E788BCDCD}"/>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26</xdr:row>
      <xdr:rowOff>0</xdr:rowOff>
    </xdr:from>
    <xdr:ext cx="304800" cy="302419"/>
    <xdr:sp macro="" textlink="">
      <xdr:nvSpPr>
        <xdr:cNvPr id="24" name="imgmasCP-2022-43876">
          <a:extLst>
            <a:ext uri="{FF2B5EF4-FFF2-40B4-BE49-F238E27FC236}">
              <a16:creationId xmlns:a16="http://schemas.microsoft.com/office/drawing/2014/main" id="{57F65EEB-BC74-486D-A2E7-1625019AFCF8}"/>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26</xdr:row>
      <xdr:rowOff>0</xdr:rowOff>
    </xdr:from>
    <xdr:ext cx="304800" cy="302419"/>
    <xdr:sp macro="" textlink="">
      <xdr:nvSpPr>
        <xdr:cNvPr id="25" name="imgmasCP-2023-43876">
          <a:extLst>
            <a:ext uri="{FF2B5EF4-FFF2-40B4-BE49-F238E27FC236}">
              <a16:creationId xmlns:a16="http://schemas.microsoft.com/office/drawing/2014/main" id="{8491CEBA-DF5C-484D-9E00-4B41A01A7D82}"/>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26" name="imgmasCP-2020-43873">
          <a:extLst>
            <a:ext uri="{FF2B5EF4-FFF2-40B4-BE49-F238E27FC236}">
              <a16:creationId xmlns:a16="http://schemas.microsoft.com/office/drawing/2014/main" id="{43D79D60-3128-4D70-8EEC-A49EC6C8FCFC}"/>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27" name="imgmasCP-2021-43873">
          <a:extLst>
            <a:ext uri="{FF2B5EF4-FFF2-40B4-BE49-F238E27FC236}">
              <a16:creationId xmlns:a16="http://schemas.microsoft.com/office/drawing/2014/main" id="{D88C63FD-0B38-4FDA-B917-EF3F5880F411}"/>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8"/>
    <xdr:sp macro="" textlink="">
      <xdr:nvSpPr>
        <xdr:cNvPr id="28" name="imgmasCP-2022-43873">
          <a:extLst>
            <a:ext uri="{FF2B5EF4-FFF2-40B4-BE49-F238E27FC236}">
              <a16:creationId xmlns:a16="http://schemas.microsoft.com/office/drawing/2014/main" id="{CD68AD94-3BF3-4276-B590-08968D76033B}"/>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29" name="imgmasCP-2023-43873">
          <a:extLst>
            <a:ext uri="{FF2B5EF4-FFF2-40B4-BE49-F238E27FC236}">
              <a16:creationId xmlns:a16="http://schemas.microsoft.com/office/drawing/2014/main" id="{106A955F-1628-4476-A890-3FB5A666B8E1}"/>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30" name="imgmasCP-2020-43874">
          <a:extLst>
            <a:ext uri="{FF2B5EF4-FFF2-40B4-BE49-F238E27FC236}">
              <a16:creationId xmlns:a16="http://schemas.microsoft.com/office/drawing/2014/main" id="{20446DA2-F563-4361-AADE-E8B8EE8F36FE}"/>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31" name="imgmasCP-2021-43874">
          <a:extLst>
            <a:ext uri="{FF2B5EF4-FFF2-40B4-BE49-F238E27FC236}">
              <a16:creationId xmlns:a16="http://schemas.microsoft.com/office/drawing/2014/main" id="{218526DF-2FFA-463B-9AB2-4CBB721B20D4}"/>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8"/>
    <xdr:sp macro="" textlink="">
      <xdr:nvSpPr>
        <xdr:cNvPr id="32" name="imgmasCP-2022-43874">
          <a:extLst>
            <a:ext uri="{FF2B5EF4-FFF2-40B4-BE49-F238E27FC236}">
              <a16:creationId xmlns:a16="http://schemas.microsoft.com/office/drawing/2014/main" id="{4FA6576F-218A-4774-80EB-2219A318A569}"/>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33" name="imgmasCP-2023-43874">
          <a:extLst>
            <a:ext uri="{FF2B5EF4-FFF2-40B4-BE49-F238E27FC236}">
              <a16:creationId xmlns:a16="http://schemas.microsoft.com/office/drawing/2014/main" id="{60DACF47-F2C4-45A0-BF6E-A10A1B271382}"/>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8"/>
    <xdr:sp macro="" textlink="">
      <xdr:nvSpPr>
        <xdr:cNvPr id="34" name="imgmasCP-2020-43876">
          <a:extLst>
            <a:ext uri="{FF2B5EF4-FFF2-40B4-BE49-F238E27FC236}">
              <a16:creationId xmlns:a16="http://schemas.microsoft.com/office/drawing/2014/main" id="{2E260A5A-2031-4368-9F6B-8AB23B214526}"/>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35" name="imgmasCP-2021-43876">
          <a:extLst>
            <a:ext uri="{FF2B5EF4-FFF2-40B4-BE49-F238E27FC236}">
              <a16:creationId xmlns:a16="http://schemas.microsoft.com/office/drawing/2014/main" id="{20D6064F-2B3C-40EC-81A7-5A1C375E235E}"/>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36" name="imgmasCP-2022-43876">
          <a:extLst>
            <a:ext uri="{FF2B5EF4-FFF2-40B4-BE49-F238E27FC236}">
              <a16:creationId xmlns:a16="http://schemas.microsoft.com/office/drawing/2014/main" id="{40685FC2-5619-4B92-8356-F14107910F0F}"/>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37" name="imgmasCP-2023-43876">
          <a:extLst>
            <a:ext uri="{FF2B5EF4-FFF2-40B4-BE49-F238E27FC236}">
              <a16:creationId xmlns:a16="http://schemas.microsoft.com/office/drawing/2014/main" id="{8AB69292-6CAE-45A3-B201-F3C38972EDA0}"/>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38" name="imgmasCP-2020-43873">
          <a:extLst>
            <a:ext uri="{FF2B5EF4-FFF2-40B4-BE49-F238E27FC236}">
              <a16:creationId xmlns:a16="http://schemas.microsoft.com/office/drawing/2014/main" id="{8E30D0AF-7799-46EF-8D4A-E7EFF7F10FC5}"/>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39" name="imgmasCP-2021-43873">
          <a:extLst>
            <a:ext uri="{FF2B5EF4-FFF2-40B4-BE49-F238E27FC236}">
              <a16:creationId xmlns:a16="http://schemas.microsoft.com/office/drawing/2014/main" id="{ED70455F-261D-478E-97C3-2D70820C0030}"/>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8"/>
    <xdr:sp macro="" textlink="">
      <xdr:nvSpPr>
        <xdr:cNvPr id="40" name="imgmasCP-2022-43873">
          <a:extLst>
            <a:ext uri="{FF2B5EF4-FFF2-40B4-BE49-F238E27FC236}">
              <a16:creationId xmlns:a16="http://schemas.microsoft.com/office/drawing/2014/main" id="{D6BA53A2-BE4B-4140-86DA-F5F8FFF9FF6A}"/>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1" name="imgmasCP-2023-43873">
          <a:extLst>
            <a:ext uri="{FF2B5EF4-FFF2-40B4-BE49-F238E27FC236}">
              <a16:creationId xmlns:a16="http://schemas.microsoft.com/office/drawing/2014/main" id="{80AD7ABF-1DBD-4CC6-A34D-01D603076874}"/>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42" name="imgmasCP-2020-43874">
          <a:extLst>
            <a:ext uri="{FF2B5EF4-FFF2-40B4-BE49-F238E27FC236}">
              <a16:creationId xmlns:a16="http://schemas.microsoft.com/office/drawing/2014/main" id="{CD18C04D-E234-4F9D-9C28-C30A60BFB97B}"/>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43" name="imgmasCP-2021-43874">
          <a:extLst>
            <a:ext uri="{FF2B5EF4-FFF2-40B4-BE49-F238E27FC236}">
              <a16:creationId xmlns:a16="http://schemas.microsoft.com/office/drawing/2014/main" id="{0AF940A1-A5D3-4669-87C9-4157487A3A8A}"/>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8"/>
    <xdr:sp macro="" textlink="">
      <xdr:nvSpPr>
        <xdr:cNvPr id="44" name="imgmasCP-2022-43874">
          <a:extLst>
            <a:ext uri="{FF2B5EF4-FFF2-40B4-BE49-F238E27FC236}">
              <a16:creationId xmlns:a16="http://schemas.microsoft.com/office/drawing/2014/main" id="{E6ECC0CB-19C9-4C17-908A-851A72281C47}"/>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5" name="imgmasCP-2023-43874">
          <a:extLst>
            <a:ext uri="{FF2B5EF4-FFF2-40B4-BE49-F238E27FC236}">
              <a16:creationId xmlns:a16="http://schemas.microsoft.com/office/drawing/2014/main" id="{A7A50F31-196D-457E-BF27-AFA0466835FD}"/>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8"/>
    <xdr:sp macro="" textlink="">
      <xdr:nvSpPr>
        <xdr:cNvPr id="46" name="imgmasCP-2020-43876">
          <a:extLst>
            <a:ext uri="{FF2B5EF4-FFF2-40B4-BE49-F238E27FC236}">
              <a16:creationId xmlns:a16="http://schemas.microsoft.com/office/drawing/2014/main" id="{5D8AFF60-6AB1-4E40-B9EB-219F1A0487E1}"/>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7" name="imgmasCP-2021-43876">
          <a:extLst>
            <a:ext uri="{FF2B5EF4-FFF2-40B4-BE49-F238E27FC236}">
              <a16:creationId xmlns:a16="http://schemas.microsoft.com/office/drawing/2014/main" id="{82510154-8F3B-4EFF-A00B-8D19767965CF}"/>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8" name="imgmasCP-2022-43876">
          <a:extLst>
            <a:ext uri="{FF2B5EF4-FFF2-40B4-BE49-F238E27FC236}">
              <a16:creationId xmlns:a16="http://schemas.microsoft.com/office/drawing/2014/main" id="{B52435A8-1CB0-4C36-AE95-53EAB6384E56}"/>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9" name="imgmasCP-2023-43876">
          <a:extLst>
            <a:ext uri="{FF2B5EF4-FFF2-40B4-BE49-F238E27FC236}">
              <a16:creationId xmlns:a16="http://schemas.microsoft.com/office/drawing/2014/main" id="{B2DD0AA9-75E2-4519-98EE-CC0581F994F6}"/>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50" name="imgmasCP-2020-43873">
          <a:extLst>
            <a:ext uri="{FF2B5EF4-FFF2-40B4-BE49-F238E27FC236}">
              <a16:creationId xmlns:a16="http://schemas.microsoft.com/office/drawing/2014/main" id="{46D6631B-3E10-4A1D-961C-2FC734EA0989}"/>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51" name="imgmasCP-2021-43873">
          <a:extLst>
            <a:ext uri="{FF2B5EF4-FFF2-40B4-BE49-F238E27FC236}">
              <a16:creationId xmlns:a16="http://schemas.microsoft.com/office/drawing/2014/main" id="{712B86F7-1614-478F-B528-1148BD0D6906}"/>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8"/>
    <xdr:sp macro="" textlink="">
      <xdr:nvSpPr>
        <xdr:cNvPr id="52" name="imgmasCP-2022-43873">
          <a:extLst>
            <a:ext uri="{FF2B5EF4-FFF2-40B4-BE49-F238E27FC236}">
              <a16:creationId xmlns:a16="http://schemas.microsoft.com/office/drawing/2014/main" id="{12DD2465-856B-40C1-B0BD-CD00BA72F670}"/>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53" name="imgmasCP-2023-43873">
          <a:extLst>
            <a:ext uri="{FF2B5EF4-FFF2-40B4-BE49-F238E27FC236}">
              <a16:creationId xmlns:a16="http://schemas.microsoft.com/office/drawing/2014/main" id="{ADC1A3FE-9CF0-4EF6-BBD6-E660B0BFAA91}"/>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54" name="imgmasCP-2020-43874">
          <a:extLst>
            <a:ext uri="{FF2B5EF4-FFF2-40B4-BE49-F238E27FC236}">
              <a16:creationId xmlns:a16="http://schemas.microsoft.com/office/drawing/2014/main" id="{E53B025C-9253-4AD5-B063-8C0096933449}"/>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55" name="imgmasCP-2021-43874">
          <a:extLst>
            <a:ext uri="{FF2B5EF4-FFF2-40B4-BE49-F238E27FC236}">
              <a16:creationId xmlns:a16="http://schemas.microsoft.com/office/drawing/2014/main" id="{27825E0D-E54F-43AF-A674-068388AF1E6C}"/>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8"/>
    <xdr:sp macro="" textlink="">
      <xdr:nvSpPr>
        <xdr:cNvPr id="56" name="imgmasCP-2022-43874">
          <a:extLst>
            <a:ext uri="{FF2B5EF4-FFF2-40B4-BE49-F238E27FC236}">
              <a16:creationId xmlns:a16="http://schemas.microsoft.com/office/drawing/2014/main" id="{868D904D-BC27-4760-9B2F-9E89E3BD9010}"/>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57" name="imgmasCP-2023-43874">
          <a:extLst>
            <a:ext uri="{FF2B5EF4-FFF2-40B4-BE49-F238E27FC236}">
              <a16:creationId xmlns:a16="http://schemas.microsoft.com/office/drawing/2014/main" id="{E59E5A78-958B-416A-9028-B0E6D0ACFDD7}"/>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8"/>
    <xdr:sp macro="" textlink="">
      <xdr:nvSpPr>
        <xdr:cNvPr id="58" name="imgmasCP-2020-43876">
          <a:extLst>
            <a:ext uri="{FF2B5EF4-FFF2-40B4-BE49-F238E27FC236}">
              <a16:creationId xmlns:a16="http://schemas.microsoft.com/office/drawing/2014/main" id="{15CA341F-FD85-4274-9051-F11CAFD3525E}"/>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59" name="imgmasCP-2021-43876">
          <a:extLst>
            <a:ext uri="{FF2B5EF4-FFF2-40B4-BE49-F238E27FC236}">
              <a16:creationId xmlns:a16="http://schemas.microsoft.com/office/drawing/2014/main" id="{D47B0507-4A99-4357-A1C1-25952BBB13CD}"/>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60" name="imgmasCP-2022-43876">
          <a:extLst>
            <a:ext uri="{FF2B5EF4-FFF2-40B4-BE49-F238E27FC236}">
              <a16:creationId xmlns:a16="http://schemas.microsoft.com/office/drawing/2014/main" id="{3CF501CF-2A82-4980-8495-AB113EA07C47}"/>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61" name="imgmasCP-2023-43876">
          <a:extLst>
            <a:ext uri="{FF2B5EF4-FFF2-40B4-BE49-F238E27FC236}">
              <a16:creationId xmlns:a16="http://schemas.microsoft.com/office/drawing/2014/main" id="{FC739C6C-5E27-4624-A35B-E93A5BC2C07E}"/>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30</xdr:row>
      <xdr:rowOff>0</xdr:rowOff>
    </xdr:from>
    <xdr:ext cx="304800" cy="302419"/>
    <xdr:sp macro="" textlink="">
      <xdr:nvSpPr>
        <xdr:cNvPr id="62" name="imgmasCP-2020-43873">
          <a:extLst>
            <a:ext uri="{FF2B5EF4-FFF2-40B4-BE49-F238E27FC236}">
              <a16:creationId xmlns:a16="http://schemas.microsoft.com/office/drawing/2014/main" id="{6DCCE9D9-8BA7-425E-879E-7CDBBB370B47}"/>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30</xdr:row>
      <xdr:rowOff>0</xdr:rowOff>
    </xdr:from>
    <xdr:ext cx="304800" cy="302419"/>
    <xdr:sp macro="" textlink="">
      <xdr:nvSpPr>
        <xdr:cNvPr id="63" name="imgmasCP-2021-43873">
          <a:extLst>
            <a:ext uri="{FF2B5EF4-FFF2-40B4-BE49-F238E27FC236}">
              <a16:creationId xmlns:a16="http://schemas.microsoft.com/office/drawing/2014/main" id="{ABF4FD7C-6109-4B4A-B9E0-C11AC61CE4C5}"/>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8"/>
    <xdr:sp macro="" textlink="">
      <xdr:nvSpPr>
        <xdr:cNvPr id="4096" name="imgmasCP-2022-43873">
          <a:extLst>
            <a:ext uri="{FF2B5EF4-FFF2-40B4-BE49-F238E27FC236}">
              <a16:creationId xmlns:a16="http://schemas.microsoft.com/office/drawing/2014/main" id="{499728BB-FF31-4A0A-9020-AC82F37F607A}"/>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097" name="imgmasCP-2023-43873">
          <a:extLst>
            <a:ext uri="{FF2B5EF4-FFF2-40B4-BE49-F238E27FC236}">
              <a16:creationId xmlns:a16="http://schemas.microsoft.com/office/drawing/2014/main" id="{A7D71EFC-B667-41FA-86A6-A4F0F20B1270}"/>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30</xdr:row>
      <xdr:rowOff>0</xdr:rowOff>
    </xdr:from>
    <xdr:ext cx="304800" cy="302419"/>
    <xdr:sp macro="" textlink="">
      <xdr:nvSpPr>
        <xdr:cNvPr id="4098" name="imgmasCP-2020-43874">
          <a:extLst>
            <a:ext uri="{FF2B5EF4-FFF2-40B4-BE49-F238E27FC236}">
              <a16:creationId xmlns:a16="http://schemas.microsoft.com/office/drawing/2014/main" id="{B6AF06C5-801A-4819-BEF3-D9CC4AE7F108}"/>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30</xdr:row>
      <xdr:rowOff>0</xdr:rowOff>
    </xdr:from>
    <xdr:ext cx="304800" cy="302419"/>
    <xdr:sp macro="" textlink="">
      <xdr:nvSpPr>
        <xdr:cNvPr id="4099" name="imgmasCP-2021-43874">
          <a:extLst>
            <a:ext uri="{FF2B5EF4-FFF2-40B4-BE49-F238E27FC236}">
              <a16:creationId xmlns:a16="http://schemas.microsoft.com/office/drawing/2014/main" id="{CA5B785D-C426-4139-9195-1AAB9205DD8A}"/>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8"/>
    <xdr:sp macro="" textlink="">
      <xdr:nvSpPr>
        <xdr:cNvPr id="4100" name="imgmasCP-2022-43874">
          <a:extLst>
            <a:ext uri="{FF2B5EF4-FFF2-40B4-BE49-F238E27FC236}">
              <a16:creationId xmlns:a16="http://schemas.microsoft.com/office/drawing/2014/main" id="{DE0EF86F-2654-4769-A211-439032ABA721}"/>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101" name="imgmasCP-2023-43874">
          <a:extLst>
            <a:ext uri="{FF2B5EF4-FFF2-40B4-BE49-F238E27FC236}">
              <a16:creationId xmlns:a16="http://schemas.microsoft.com/office/drawing/2014/main" id="{E378EDEA-A6A7-44EE-A77E-75523122375D}"/>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8"/>
    <xdr:sp macro="" textlink="">
      <xdr:nvSpPr>
        <xdr:cNvPr id="4102" name="imgmasCP-2020-43876">
          <a:extLst>
            <a:ext uri="{FF2B5EF4-FFF2-40B4-BE49-F238E27FC236}">
              <a16:creationId xmlns:a16="http://schemas.microsoft.com/office/drawing/2014/main" id="{62FD4DE8-ECE6-4ECE-BC75-BD8AC0265740}"/>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103" name="imgmasCP-2021-43876">
          <a:extLst>
            <a:ext uri="{FF2B5EF4-FFF2-40B4-BE49-F238E27FC236}">
              <a16:creationId xmlns:a16="http://schemas.microsoft.com/office/drawing/2014/main" id="{83163181-5BB0-42FC-993E-26A3F01930C2}"/>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104" name="imgmasCP-2022-43876">
          <a:extLst>
            <a:ext uri="{FF2B5EF4-FFF2-40B4-BE49-F238E27FC236}">
              <a16:creationId xmlns:a16="http://schemas.microsoft.com/office/drawing/2014/main" id="{7410F7E9-0322-46CA-8BB0-724166A5345E}"/>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105" name="imgmasCP-2023-43876">
          <a:extLst>
            <a:ext uri="{FF2B5EF4-FFF2-40B4-BE49-F238E27FC236}">
              <a16:creationId xmlns:a16="http://schemas.microsoft.com/office/drawing/2014/main" id="{2DF0A88A-9A2F-4482-BEFD-F403FAC3F6B6}"/>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4130" name="imgmasCP-2020-43873">
          <a:extLst>
            <a:ext uri="{FF2B5EF4-FFF2-40B4-BE49-F238E27FC236}">
              <a16:creationId xmlns:a16="http://schemas.microsoft.com/office/drawing/2014/main" id="{3A73DD26-0346-485E-8FCC-086935665792}"/>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4131" name="imgmasCP-2021-43873">
          <a:extLst>
            <a:ext uri="{FF2B5EF4-FFF2-40B4-BE49-F238E27FC236}">
              <a16:creationId xmlns:a16="http://schemas.microsoft.com/office/drawing/2014/main" id="{72B4995B-FBDD-4E1F-95CD-76988BFEB1CD}"/>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8"/>
    <xdr:sp macro="" textlink="">
      <xdr:nvSpPr>
        <xdr:cNvPr id="4132" name="imgmasCP-2022-43873">
          <a:extLst>
            <a:ext uri="{FF2B5EF4-FFF2-40B4-BE49-F238E27FC236}">
              <a16:creationId xmlns:a16="http://schemas.microsoft.com/office/drawing/2014/main" id="{34B9F518-C389-4819-811E-EEED7B78B65F}"/>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4133" name="imgmasCP-2023-43873">
          <a:extLst>
            <a:ext uri="{FF2B5EF4-FFF2-40B4-BE49-F238E27FC236}">
              <a16:creationId xmlns:a16="http://schemas.microsoft.com/office/drawing/2014/main" id="{E12F2729-10BB-458C-9F29-74F4859561C2}"/>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4134" name="imgmasCP-2020-43874">
          <a:extLst>
            <a:ext uri="{FF2B5EF4-FFF2-40B4-BE49-F238E27FC236}">
              <a16:creationId xmlns:a16="http://schemas.microsoft.com/office/drawing/2014/main" id="{2C6C06E8-1F89-4C10-B8CC-A271C9265AC2}"/>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4135" name="imgmasCP-2021-43874">
          <a:extLst>
            <a:ext uri="{FF2B5EF4-FFF2-40B4-BE49-F238E27FC236}">
              <a16:creationId xmlns:a16="http://schemas.microsoft.com/office/drawing/2014/main" id="{A6073970-6334-48D4-89E9-475D4E282671}"/>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8"/>
    <xdr:sp macro="" textlink="">
      <xdr:nvSpPr>
        <xdr:cNvPr id="4136" name="imgmasCP-2022-43874">
          <a:extLst>
            <a:ext uri="{FF2B5EF4-FFF2-40B4-BE49-F238E27FC236}">
              <a16:creationId xmlns:a16="http://schemas.microsoft.com/office/drawing/2014/main" id="{4501CB9B-694E-40CC-BC87-4531FA776400}"/>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4137" name="imgmasCP-2023-43874">
          <a:extLst>
            <a:ext uri="{FF2B5EF4-FFF2-40B4-BE49-F238E27FC236}">
              <a16:creationId xmlns:a16="http://schemas.microsoft.com/office/drawing/2014/main" id="{C998B5F9-E849-43CC-B050-0696DE5B76DC}"/>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8"/>
    <xdr:sp macro="" textlink="">
      <xdr:nvSpPr>
        <xdr:cNvPr id="4138" name="imgmasCP-2020-43876">
          <a:extLst>
            <a:ext uri="{FF2B5EF4-FFF2-40B4-BE49-F238E27FC236}">
              <a16:creationId xmlns:a16="http://schemas.microsoft.com/office/drawing/2014/main" id="{E7568E43-CCD2-489C-93B8-C828DEFAD267}"/>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4139" name="imgmasCP-2021-43876">
          <a:extLst>
            <a:ext uri="{FF2B5EF4-FFF2-40B4-BE49-F238E27FC236}">
              <a16:creationId xmlns:a16="http://schemas.microsoft.com/office/drawing/2014/main" id="{010F5236-0BC0-4798-BD10-2C24F52828C7}"/>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4140" name="imgmasCP-2022-43876">
          <a:extLst>
            <a:ext uri="{FF2B5EF4-FFF2-40B4-BE49-F238E27FC236}">
              <a16:creationId xmlns:a16="http://schemas.microsoft.com/office/drawing/2014/main" id="{261C0774-ECC9-4958-8BA6-40C0B8864E03}"/>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27</xdr:row>
      <xdr:rowOff>0</xdr:rowOff>
    </xdr:from>
    <xdr:ext cx="304800" cy="302419"/>
    <xdr:sp macro="" textlink="">
      <xdr:nvSpPr>
        <xdr:cNvPr id="4141" name="imgmasCP-2023-43876">
          <a:extLst>
            <a:ext uri="{FF2B5EF4-FFF2-40B4-BE49-F238E27FC236}">
              <a16:creationId xmlns:a16="http://schemas.microsoft.com/office/drawing/2014/main" id="{20F8F807-3D1F-4E28-9725-10F7B7A75CD6}"/>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4142" name="imgmasCP-2020-43873">
          <a:extLst>
            <a:ext uri="{FF2B5EF4-FFF2-40B4-BE49-F238E27FC236}">
              <a16:creationId xmlns:a16="http://schemas.microsoft.com/office/drawing/2014/main" id="{57F00EE7-760E-407D-8E19-20EDDA425F45}"/>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4143" name="imgmasCP-2021-43873">
          <a:extLst>
            <a:ext uri="{FF2B5EF4-FFF2-40B4-BE49-F238E27FC236}">
              <a16:creationId xmlns:a16="http://schemas.microsoft.com/office/drawing/2014/main" id="{ACB14573-B6F1-4D6C-A7AE-75FC98182784}"/>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8"/>
    <xdr:sp macro="" textlink="">
      <xdr:nvSpPr>
        <xdr:cNvPr id="4144" name="imgmasCP-2022-43873">
          <a:extLst>
            <a:ext uri="{FF2B5EF4-FFF2-40B4-BE49-F238E27FC236}">
              <a16:creationId xmlns:a16="http://schemas.microsoft.com/office/drawing/2014/main" id="{016C374F-669F-4EDF-B25D-C83713A1932C}"/>
            </a:ext>
          </a:extLst>
        </xdr:cNvPr>
        <xdr:cNvSpPr>
          <a:spLocks noChangeAspect="1" noChangeArrowheads="1"/>
        </xdr:cNvSpPr>
      </xdr:nvSpPr>
      <xdr:spPr bwMode="auto">
        <a:xfrm>
          <a:off x="34551938" y="8524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145" name="imgmasCP-2023-43873">
          <a:extLst>
            <a:ext uri="{FF2B5EF4-FFF2-40B4-BE49-F238E27FC236}">
              <a16:creationId xmlns:a16="http://schemas.microsoft.com/office/drawing/2014/main" id="{B067CCBB-1521-492A-8DEB-B0E945CE83FE}"/>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4146" name="imgmasCP-2020-43874">
          <a:extLst>
            <a:ext uri="{FF2B5EF4-FFF2-40B4-BE49-F238E27FC236}">
              <a16:creationId xmlns:a16="http://schemas.microsoft.com/office/drawing/2014/main" id="{27163561-A5BD-4C41-A8CF-3023AF3A9316}"/>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4147" name="imgmasCP-2021-43874">
          <a:extLst>
            <a:ext uri="{FF2B5EF4-FFF2-40B4-BE49-F238E27FC236}">
              <a16:creationId xmlns:a16="http://schemas.microsoft.com/office/drawing/2014/main" id="{C1200130-B920-402D-B736-802B24E0949F}"/>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8"/>
    <xdr:sp macro="" textlink="">
      <xdr:nvSpPr>
        <xdr:cNvPr id="4148" name="imgmasCP-2022-43874">
          <a:extLst>
            <a:ext uri="{FF2B5EF4-FFF2-40B4-BE49-F238E27FC236}">
              <a16:creationId xmlns:a16="http://schemas.microsoft.com/office/drawing/2014/main" id="{8E428134-1711-411C-B128-8BC75080187B}"/>
            </a:ext>
          </a:extLst>
        </xdr:cNvPr>
        <xdr:cNvSpPr>
          <a:spLocks noChangeAspect="1" noChangeArrowheads="1"/>
        </xdr:cNvSpPr>
      </xdr:nvSpPr>
      <xdr:spPr bwMode="auto">
        <a:xfrm>
          <a:off x="34551938" y="8524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149" name="imgmasCP-2023-43874">
          <a:extLst>
            <a:ext uri="{FF2B5EF4-FFF2-40B4-BE49-F238E27FC236}">
              <a16:creationId xmlns:a16="http://schemas.microsoft.com/office/drawing/2014/main" id="{FDEB0028-05FA-486B-A9F3-E283D201B7A4}"/>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8"/>
    <xdr:sp macro="" textlink="">
      <xdr:nvSpPr>
        <xdr:cNvPr id="4150" name="imgmasCP-2020-43876">
          <a:extLst>
            <a:ext uri="{FF2B5EF4-FFF2-40B4-BE49-F238E27FC236}">
              <a16:creationId xmlns:a16="http://schemas.microsoft.com/office/drawing/2014/main" id="{F41C471C-AB6C-4157-BA5B-816C555338AB}"/>
            </a:ext>
          </a:extLst>
        </xdr:cNvPr>
        <xdr:cNvSpPr>
          <a:spLocks noChangeAspect="1" noChangeArrowheads="1"/>
        </xdr:cNvSpPr>
      </xdr:nvSpPr>
      <xdr:spPr bwMode="auto">
        <a:xfrm>
          <a:off x="34551938" y="8524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151" name="imgmasCP-2021-43876">
          <a:extLst>
            <a:ext uri="{FF2B5EF4-FFF2-40B4-BE49-F238E27FC236}">
              <a16:creationId xmlns:a16="http://schemas.microsoft.com/office/drawing/2014/main" id="{E2D9E099-6898-441A-AAE5-696605988000}"/>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152" name="imgmasCP-2022-43876">
          <a:extLst>
            <a:ext uri="{FF2B5EF4-FFF2-40B4-BE49-F238E27FC236}">
              <a16:creationId xmlns:a16="http://schemas.microsoft.com/office/drawing/2014/main" id="{7669E066-DDD0-446E-B3CF-735FA1448075}"/>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28</xdr:row>
      <xdr:rowOff>0</xdr:rowOff>
    </xdr:from>
    <xdr:ext cx="304800" cy="302419"/>
    <xdr:sp macro="" textlink="">
      <xdr:nvSpPr>
        <xdr:cNvPr id="4153" name="imgmasCP-2023-43876">
          <a:extLst>
            <a:ext uri="{FF2B5EF4-FFF2-40B4-BE49-F238E27FC236}">
              <a16:creationId xmlns:a16="http://schemas.microsoft.com/office/drawing/2014/main" id="{292AD20E-647D-4FE8-B677-EFBFA9073218}"/>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4154" name="imgmasCP-2020-43873">
          <a:extLst>
            <a:ext uri="{FF2B5EF4-FFF2-40B4-BE49-F238E27FC236}">
              <a16:creationId xmlns:a16="http://schemas.microsoft.com/office/drawing/2014/main" id="{04E8206E-E1BE-44DF-AC8F-C89651F68343}"/>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4155" name="imgmasCP-2021-43873">
          <a:extLst>
            <a:ext uri="{FF2B5EF4-FFF2-40B4-BE49-F238E27FC236}">
              <a16:creationId xmlns:a16="http://schemas.microsoft.com/office/drawing/2014/main" id="{7F97C4DB-286C-4961-B1FA-405B3A88931C}"/>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8"/>
    <xdr:sp macro="" textlink="">
      <xdr:nvSpPr>
        <xdr:cNvPr id="4156" name="imgmasCP-2022-43873">
          <a:extLst>
            <a:ext uri="{FF2B5EF4-FFF2-40B4-BE49-F238E27FC236}">
              <a16:creationId xmlns:a16="http://schemas.microsoft.com/office/drawing/2014/main" id="{75E84FD7-0D74-4607-BB5B-196368105574}"/>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4157" name="imgmasCP-2023-43873">
          <a:extLst>
            <a:ext uri="{FF2B5EF4-FFF2-40B4-BE49-F238E27FC236}">
              <a16:creationId xmlns:a16="http://schemas.microsoft.com/office/drawing/2014/main" id="{231DBB60-BF38-4CED-8073-BCB876EA72F0}"/>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4158" name="imgmasCP-2020-43874">
          <a:extLst>
            <a:ext uri="{FF2B5EF4-FFF2-40B4-BE49-F238E27FC236}">
              <a16:creationId xmlns:a16="http://schemas.microsoft.com/office/drawing/2014/main" id="{1583B9D5-2F4C-4418-BEBA-6311D7DC49EF}"/>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4159" name="imgmasCP-2021-43874">
          <a:extLst>
            <a:ext uri="{FF2B5EF4-FFF2-40B4-BE49-F238E27FC236}">
              <a16:creationId xmlns:a16="http://schemas.microsoft.com/office/drawing/2014/main" id="{92B1841C-BAE1-43F6-A4EC-F7788A1B75C9}"/>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8"/>
    <xdr:sp macro="" textlink="">
      <xdr:nvSpPr>
        <xdr:cNvPr id="4160" name="imgmasCP-2022-43874">
          <a:extLst>
            <a:ext uri="{FF2B5EF4-FFF2-40B4-BE49-F238E27FC236}">
              <a16:creationId xmlns:a16="http://schemas.microsoft.com/office/drawing/2014/main" id="{E5096493-4792-49A4-84AD-B196552492CA}"/>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4161" name="imgmasCP-2023-43874">
          <a:extLst>
            <a:ext uri="{FF2B5EF4-FFF2-40B4-BE49-F238E27FC236}">
              <a16:creationId xmlns:a16="http://schemas.microsoft.com/office/drawing/2014/main" id="{A8EA7589-A72D-4169-86E3-3BC3738CEE87}"/>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8"/>
    <xdr:sp macro="" textlink="">
      <xdr:nvSpPr>
        <xdr:cNvPr id="4162" name="imgmasCP-2020-43876">
          <a:extLst>
            <a:ext uri="{FF2B5EF4-FFF2-40B4-BE49-F238E27FC236}">
              <a16:creationId xmlns:a16="http://schemas.microsoft.com/office/drawing/2014/main" id="{CCE2E0B8-081D-431F-976E-39D07EC79533}"/>
            </a:ext>
          </a:extLst>
        </xdr:cNvPr>
        <xdr:cNvSpPr>
          <a:spLocks noChangeAspect="1" noChangeArrowheads="1"/>
        </xdr:cNvSpPr>
      </xdr:nvSpPr>
      <xdr:spPr bwMode="auto">
        <a:xfrm>
          <a:off x="34551938" y="829865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4163" name="imgmasCP-2021-43876">
          <a:extLst>
            <a:ext uri="{FF2B5EF4-FFF2-40B4-BE49-F238E27FC236}">
              <a16:creationId xmlns:a16="http://schemas.microsoft.com/office/drawing/2014/main" id="{96E19768-E1B6-4555-A381-5A80C965E4EC}"/>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4164" name="imgmasCP-2022-43876">
          <a:extLst>
            <a:ext uri="{FF2B5EF4-FFF2-40B4-BE49-F238E27FC236}">
              <a16:creationId xmlns:a16="http://schemas.microsoft.com/office/drawing/2014/main" id="{40A44C44-644C-4341-A71F-37E971B7F6BC}"/>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29</xdr:row>
      <xdr:rowOff>0</xdr:rowOff>
    </xdr:from>
    <xdr:ext cx="304800" cy="302419"/>
    <xdr:sp macro="" textlink="">
      <xdr:nvSpPr>
        <xdr:cNvPr id="4165" name="imgmasCP-2023-43876">
          <a:extLst>
            <a:ext uri="{FF2B5EF4-FFF2-40B4-BE49-F238E27FC236}">
              <a16:creationId xmlns:a16="http://schemas.microsoft.com/office/drawing/2014/main" id="{14DB8F34-41F7-48B6-A87E-0191045B0AC3}"/>
            </a:ext>
          </a:extLst>
        </xdr:cNvPr>
        <xdr:cNvSpPr>
          <a:spLocks noChangeAspect="1" noChangeArrowheads="1"/>
        </xdr:cNvSpPr>
      </xdr:nvSpPr>
      <xdr:spPr bwMode="auto">
        <a:xfrm>
          <a:off x="34551938" y="82986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30</xdr:row>
      <xdr:rowOff>0</xdr:rowOff>
    </xdr:from>
    <xdr:ext cx="304800" cy="302419"/>
    <xdr:sp macro="" textlink="">
      <xdr:nvSpPr>
        <xdr:cNvPr id="4166" name="imgmasCP-2020-43873">
          <a:extLst>
            <a:ext uri="{FF2B5EF4-FFF2-40B4-BE49-F238E27FC236}">
              <a16:creationId xmlns:a16="http://schemas.microsoft.com/office/drawing/2014/main" id="{410162D3-1BA9-4372-808C-A79A5787DAEE}"/>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30</xdr:row>
      <xdr:rowOff>0</xdr:rowOff>
    </xdr:from>
    <xdr:ext cx="304800" cy="302419"/>
    <xdr:sp macro="" textlink="">
      <xdr:nvSpPr>
        <xdr:cNvPr id="4167" name="imgmasCP-2021-43873">
          <a:extLst>
            <a:ext uri="{FF2B5EF4-FFF2-40B4-BE49-F238E27FC236}">
              <a16:creationId xmlns:a16="http://schemas.microsoft.com/office/drawing/2014/main" id="{922E0FBA-F7F1-426F-BDC9-C7C6EE01AAA9}"/>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8"/>
    <xdr:sp macro="" textlink="">
      <xdr:nvSpPr>
        <xdr:cNvPr id="4168" name="imgmasCP-2022-43873">
          <a:extLst>
            <a:ext uri="{FF2B5EF4-FFF2-40B4-BE49-F238E27FC236}">
              <a16:creationId xmlns:a16="http://schemas.microsoft.com/office/drawing/2014/main" id="{3DBE5B09-3E8E-48D5-8D96-342F22976C54}"/>
            </a:ext>
          </a:extLst>
        </xdr:cNvPr>
        <xdr:cNvSpPr>
          <a:spLocks noChangeAspect="1" noChangeArrowheads="1"/>
        </xdr:cNvSpPr>
      </xdr:nvSpPr>
      <xdr:spPr bwMode="auto">
        <a:xfrm>
          <a:off x="34551938" y="8524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169" name="imgmasCP-2023-43873">
          <a:extLst>
            <a:ext uri="{FF2B5EF4-FFF2-40B4-BE49-F238E27FC236}">
              <a16:creationId xmlns:a16="http://schemas.microsoft.com/office/drawing/2014/main" id="{3C925FDE-4599-4A28-BCE7-4C37D8467DEA}"/>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30</xdr:row>
      <xdr:rowOff>0</xdr:rowOff>
    </xdr:from>
    <xdr:ext cx="304800" cy="302419"/>
    <xdr:sp macro="" textlink="">
      <xdr:nvSpPr>
        <xdr:cNvPr id="4170" name="imgmasCP-2020-43874">
          <a:extLst>
            <a:ext uri="{FF2B5EF4-FFF2-40B4-BE49-F238E27FC236}">
              <a16:creationId xmlns:a16="http://schemas.microsoft.com/office/drawing/2014/main" id="{80DF9CEF-3357-4D89-84B7-16FD55E2C766}"/>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30</xdr:row>
      <xdr:rowOff>0</xdr:rowOff>
    </xdr:from>
    <xdr:ext cx="304800" cy="302419"/>
    <xdr:sp macro="" textlink="">
      <xdr:nvSpPr>
        <xdr:cNvPr id="4171" name="imgmasCP-2021-43874">
          <a:extLst>
            <a:ext uri="{FF2B5EF4-FFF2-40B4-BE49-F238E27FC236}">
              <a16:creationId xmlns:a16="http://schemas.microsoft.com/office/drawing/2014/main" id="{ABE7434C-D130-44E7-864E-BE3EB743EA9F}"/>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8"/>
    <xdr:sp macro="" textlink="">
      <xdr:nvSpPr>
        <xdr:cNvPr id="4172" name="imgmasCP-2022-43874">
          <a:extLst>
            <a:ext uri="{FF2B5EF4-FFF2-40B4-BE49-F238E27FC236}">
              <a16:creationId xmlns:a16="http://schemas.microsoft.com/office/drawing/2014/main" id="{180C64C3-5770-424D-8CF4-A5CA4CF1F365}"/>
            </a:ext>
          </a:extLst>
        </xdr:cNvPr>
        <xdr:cNvSpPr>
          <a:spLocks noChangeAspect="1" noChangeArrowheads="1"/>
        </xdr:cNvSpPr>
      </xdr:nvSpPr>
      <xdr:spPr bwMode="auto">
        <a:xfrm>
          <a:off x="34551938" y="8524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173" name="imgmasCP-2023-43874">
          <a:extLst>
            <a:ext uri="{FF2B5EF4-FFF2-40B4-BE49-F238E27FC236}">
              <a16:creationId xmlns:a16="http://schemas.microsoft.com/office/drawing/2014/main" id="{EDE47D14-A404-4966-A1DC-6B5967F6D883}"/>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8"/>
    <xdr:sp macro="" textlink="">
      <xdr:nvSpPr>
        <xdr:cNvPr id="4174" name="imgmasCP-2020-43876">
          <a:extLst>
            <a:ext uri="{FF2B5EF4-FFF2-40B4-BE49-F238E27FC236}">
              <a16:creationId xmlns:a16="http://schemas.microsoft.com/office/drawing/2014/main" id="{E429B2F3-4AEC-49FC-9694-179E5205BC33}"/>
            </a:ext>
          </a:extLst>
        </xdr:cNvPr>
        <xdr:cNvSpPr>
          <a:spLocks noChangeAspect="1" noChangeArrowheads="1"/>
        </xdr:cNvSpPr>
      </xdr:nvSpPr>
      <xdr:spPr bwMode="auto">
        <a:xfrm>
          <a:off x="34551938" y="8524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175" name="imgmasCP-2021-43876">
          <a:extLst>
            <a:ext uri="{FF2B5EF4-FFF2-40B4-BE49-F238E27FC236}">
              <a16:creationId xmlns:a16="http://schemas.microsoft.com/office/drawing/2014/main" id="{04582BCE-C6CE-4AE7-BA51-479D87587091}"/>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176" name="imgmasCP-2022-43876">
          <a:extLst>
            <a:ext uri="{FF2B5EF4-FFF2-40B4-BE49-F238E27FC236}">
              <a16:creationId xmlns:a16="http://schemas.microsoft.com/office/drawing/2014/main" id="{D2E7A2CE-FFF8-4EE0-BD47-A60BAD8A810A}"/>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30</xdr:row>
      <xdr:rowOff>0</xdr:rowOff>
    </xdr:from>
    <xdr:ext cx="304800" cy="302419"/>
    <xdr:sp macro="" textlink="">
      <xdr:nvSpPr>
        <xdr:cNvPr id="4177" name="imgmasCP-2023-43876">
          <a:extLst>
            <a:ext uri="{FF2B5EF4-FFF2-40B4-BE49-F238E27FC236}">
              <a16:creationId xmlns:a16="http://schemas.microsoft.com/office/drawing/2014/main" id="{8A6B253D-6773-4567-ABC0-49E050BCF7BD}"/>
            </a:ext>
          </a:extLst>
        </xdr:cNvPr>
        <xdr:cNvSpPr>
          <a:spLocks noChangeAspect="1" noChangeArrowheads="1"/>
        </xdr:cNvSpPr>
      </xdr:nvSpPr>
      <xdr:spPr bwMode="auto">
        <a:xfrm>
          <a:off x="34551938" y="85248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26</xdr:row>
      <xdr:rowOff>0</xdr:rowOff>
    </xdr:from>
    <xdr:ext cx="304800" cy="302419"/>
    <xdr:sp macro="" textlink="">
      <xdr:nvSpPr>
        <xdr:cNvPr id="8" name="imgmasCP-2020-43873">
          <a:extLst>
            <a:ext uri="{FF2B5EF4-FFF2-40B4-BE49-F238E27FC236}">
              <a16:creationId xmlns:a16="http://schemas.microsoft.com/office/drawing/2014/main" id="{7C260FF3-85E4-4C0A-A3C4-C288D9AA7870}"/>
            </a:ext>
          </a:extLst>
        </xdr:cNvPr>
        <xdr:cNvSpPr>
          <a:spLocks noChangeAspect="1" noChangeArrowheads="1"/>
        </xdr:cNvSpPr>
      </xdr:nvSpPr>
      <xdr:spPr bwMode="auto">
        <a:xfrm>
          <a:off x="46140221" y="495860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26</xdr:row>
      <xdr:rowOff>0</xdr:rowOff>
    </xdr:from>
    <xdr:ext cx="304800" cy="302419"/>
    <xdr:sp macro="" textlink="">
      <xdr:nvSpPr>
        <xdr:cNvPr id="11" name="imgmasCP-2020-43874">
          <a:extLst>
            <a:ext uri="{FF2B5EF4-FFF2-40B4-BE49-F238E27FC236}">
              <a16:creationId xmlns:a16="http://schemas.microsoft.com/office/drawing/2014/main" id="{348C80EA-A9E8-4F87-905D-32790A3BBE48}"/>
            </a:ext>
          </a:extLst>
        </xdr:cNvPr>
        <xdr:cNvSpPr>
          <a:spLocks noChangeAspect="1" noChangeArrowheads="1"/>
        </xdr:cNvSpPr>
      </xdr:nvSpPr>
      <xdr:spPr bwMode="auto">
        <a:xfrm>
          <a:off x="46140221" y="495860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12" name="imgmasCP-2020-43873">
          <a:extLst>
            <a:ext uri="{FF2B5EF4-FFF2-40B4-BE49-F238E27FC236}">
              <a16:creationId xmlns:a16="http://schemas.microsoft.com/office/drawing/2014/main" id="{2D5C1A8F-82C6-414D-AB53-0D1BE984F2CE}"/>
            </a:ext>
          </a:extLst>
        </xdr:cNvPr>
        <xdr:cNvSpPr>
          <a:spLocks noChangeAspect="1" noChangeArrowheads="1"/>
        </xdr:cNvSpPr>
      </xdr:nvSpPr>
      <xdr:spPr bwMode="auto">
        <a:xfrm>
          <a:off x="46140221" y="5182721"/>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13" name="imgmasCP-2021-43873">
          <a:extLst>
            <a:ext uri="{FF2B5EF4-FFF2-40B4-BE49-F238E27FC236}">
              <a16:creationId xmlns:a16="http://schemas.microsoft.com/office/drawing/2014/main" id="{5E23DE8E-B3A2-4CA8-AB31-C7BA7D5A4C15}"/>
            </a:ext>
          </a:extLst>
        </xdr:cNvPr>
        <xdr:cNvSpPr>
          <a:spLocks noChangeAspect="1" noChangeArrowheads="1"/>
        </xdr:cNvSpPr>
      </xdr:nvSpPr>
      <xdr:spPr bwMode="auto">
        <a:xfrm>
          <a:off x="46140221" y="540683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27</xdr:row>
      <xdr:rowOff>0</xdr:rowOff>
    </xdr:from>
    <xdr:ext cx="304800" cy="302419"/>
    <xdr:sp macro="" textlink="">
      <xdr:nvSpPr>
        <xdr:cNvPr id="4106" name="imgmasCP-2020-43874">
          <a:extLst>
            <a:ext uri="{FF2B5EF4-FFF2-40B4-BE49-F238E27FC236}">
              <a16:creationId xmlns:a16="http://schemas.microsoft.com/office/drawing/2014/main" id="{01074C82-E5C0-4B0C-B0A0-6EF8416155AB}"/>
            </a:ext>
          </a:extLst>
        </xdr:cNvPr>
        <xdr:cNvSpPr>
          <a:spLocks noChangeAspect="1" noChangeArrowheads="1"/>
        </xdr:cNvSpPr>
      </xdr:nvSpPr>
      <xdr:spPr bwMode="auto">
        <a:xfrm>
          <a:off x="46140221" y="5182721"/>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28</xdr:row>
      <xdr:rowOff>0</xdr:rowOff>
    </xdr:from>
    <xdr:ext cx="304800" cy="302419"/>
    <xdr:sp macro="" textlink="">
      <xdr:nvSpPr>
        <xdr:cNvPr id="4122" name="imgmasCP-2021-43874">
          <a:extLst>
            <a:ext uri="{FF2B5EF4-FFF2-40B4-BE49-F238E27FC236}">
              <a16:creationId xmlns:a16="http://schemas.microsoft.com/office/drawing/2014/main" id="{3D956204-D924-4ACE-B5BF-AC643193C887}"/>
            </a:ext>
          </a:extLst>
        </xdr:cNvPr>
        <xdr:cNvSpPr>
          <a:spLocks noChangeAspect="1" noChangeArrowheads="1"/>
        </xdr:cNvSpPr>
      </xdr:nvSpPr>
      <xdr:spPr bwMode="auto">
        <a:xfrm>
          <a:off x="46140221" y="540683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4123" name="imgmasCP-2021-43873">
          <a:extLst>
            <a:ext uri="{FF2B5EF4-FFF2-40B4-BE49-F238E27FC236}">
              <a16:creationId xmlns:a16="http://schemas.microsoft.com/office/drawing/2014/main" id="{807BBA33-91F1-4879-B237-D901D64FCDC1}"/>
            </a:ext>
          </a:extLst>
        </xdr:cNvPr>
        <xdr:cNvSpPr>
          <a:spLocks noChangeAspect="1" noChangeArrowheads="1"/>
        </xdr:cNvSpPr>
      </xdr:nvSpPr>
      <xdr:spPr bwMode="auto">
        <a:xfrm>
          <a:off x="46140221" y="56309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29</xdr:row>
      <xdr:rowOff>0</xdr:rowOff>
    </xdr:from>
    <xdr:ext cx="304800" cy="302419"/>
    <xdr:sp macro="" textlink="">
      <xdr:nvSpPr>
        <xdr:cNvPr id="4124" name="imgmasCP-2021-43874">
          <a:extLst>
            <a:ext uri="{FF2B5EF4-FFF2-40B4-BE49-F238E27FC236}">
              <a16:creationId xmlns:a16="http://schemas.microsoft.com/office/drawing/2014/main" id="{3B2B58CA-56F2-42AF-9DFB-C2E40F9E80DE}"/>
            </a:ext>
          </a:extLst>
        </xdr:cNvPr>
        <xdr:cNvSpPr>
          <a:spLocks noChangeAspect="1" noChangeArrowheads="1"/>
        </xdr:cNvSpPr>
      </xdr:nvSpPr>
      <xdr:spPr bwMode="auto">
        <a:xfrm>
          <a:off x="46140221" y="563095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449035</xdr:colOff>
      <xdr:row>0</xdr:row>
      <xdr:rowOff>272142</xdr:rowOff>
    </xdr:from>
    <xdr:to>
      <xdr:col>1</xdr:col>
      <xdr:colOff>1074964</xdr:colOff>
      <xdr:row>1</xdr:row>
      <xdr:rowOff>149678</xdr:rowOff>
    </xdr:to>
    <xdr:pic>
      <xdr:nvPicPr>
        <xdr:cNvPr id="4179" name="Imagen 4178" descr="👈 Dorso de una mano con el dedo índice señalando hacia la izquierda Emoji  — Significado, copiar y pegar, combinaciónes">
          <a:hlinkClick xmlns:r="http://schemas.openxmlformats.org/officeDocument/2006/relationships" r:id="rId1"/>
          <a:extLst>
            <a:ext uri="{FF2B5EF4-FFF2-40B4-BE49-F238E27FC236}">
              <a16:creationId xmlns:a16="http://schemas.microsoft.com/office/drawing/2014/main" id="{BC86F284-E0A0-4DF9-8524-D8CFE3F53A8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0856" y="272142"/>
          <a:ext cx="625929" cy="625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1564822</xdr:colOff>
      <xdr:row>0</xdr:row>
      <xdr:rowOff>204106</xdr:rowOff>
    </xdr:from>
    <xdr:to>
      <xdr:col>2</xdr:col>
      <xdr:colOff>1338642</xdr:colOff>
      <xdr:row>1</xdr:row>
      <xdr:rowOff>176892</xdr:rowOff>
    </xdr:to>
    <xdr:pic>
      <xdr:nvPicPr>
        <xdr:cNvPr id="4125" name="Imagen 4124" descr="Vista previa de imagen">
          <a:extLst>
            <a:ext uri="{FF2B5EF4-FFF2-40B4-BE49-F238E27FC236}">
              <a16:creationId xmlns:a16="http://schemas.microsoft.com/office/drawing/2014/main" id="{B7A4EDBF-9794-00C0-E7D2-618620D9E1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6643" y="204106"/>
          <a:ext cx="1746856" cy="72117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561975</xdr:colOff>
      <xdr:row>1</xdr:row>
      <xdr:rowOff>57150</xdr:rowOff>
    </xdr:from>
    <xdr:ext cx="447675" cy="447675"/>
    <xdr:pic>
      <xdr:nvPicPr>
        <xdr:cNvPr id="2" name="Imagen 1" descr="👈 Dorso de una mano con el dedo índice señalando hacia la izquierda Emoji  — Significado, copiar y pegar, combinaciónes">
          <a:hlinkClick xmlns:r="http://schemas.openxmlformats.org/officeDocument/2006/relationships" r:id="rId1"/>
          <a:extLst>
            <a:ext uri="{FF2B5EF4-FFF2-40B4-BE49-F238E27FC236}">
              <a16:creationId xmlns:a16="http://schemas.microsoft.com/office/drawing/2014/main" id="{A487C171-AB88-495C-8C66-9F3EA4ABD87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247650"/>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1495425</xdr:colOff>
      <xdr:row>0</xdr:row>
      <xdr:rowOff>161925</xdr:rowOff>
    </xdr:from>
    <xdr:to>
      <xdr:col>1</xdr:col>
      <xdr:colOff>1073997</xdr:colOff>
      <xdr:row>3</xdr:row>
      <xdr:rowOff>171450</xdr:rowOff>
    </xdr:to>
    <xdr:pic>
      <xdr:nvPicPr>
        <xdr:cNvPr id="4" name="Imagen 3" descr="Vista previa de imagen">
          <a:extLst>
            <a:ext uri="{FF2B5EF4-FFF2-40B4-BE49-F238E27FC236}">
              <a16:creationId xmlns:a16="http://schemas.microsoft.com/office/drawing/2014/main" id="{793329E9-E008-7BE7-C95A-1F0F9F7600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5425" y="161925"/>
          <a:ext cx="1407372" cy="5810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680356</xdr:colOff>
      <xdr:row>0</xdr:row>
      <xdr:rowOff>108856</xdr:rowOff>
    </xdr:from>
    <xdr:to>
      <xdr:col>0</xdr:col>
      <xdr:colOff>1401535</xdr:colOff>
      <xdr:row>2</xdr:row>
      <xdr:rowOff>122464</xdr:rowOff>
    </xdr:to>
    <xdr:pic>
      <xdr:nvPicPr>
        <xdr:cNvPr id="4" name="Imagen 3" descr="👈 Dorso de una mano con el dedo índice señalando hacia la izquierda Emoji  — Significado, copiar y pegar, combinaciónes">
          <a:hlinkClick xmlns:r="http://schemas.openxmlformats.org/officeDocument/2006/relationships" r:id="rId1"/>
          <a:extLst>
            <a:ext uri="{FF2B5EF4-FFF2-40B4-BE49-F238E27FC236}">
              <a16:creationId xmlns:a16="http://schemas.microsoft.com/office/drawing/2014/main" id="{BB9F8567-4D03-4AEA-9EF2-DCC820B7BC7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356" y="108856"/>
          <a:ext cx="721179" cy="721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761999</xdr:colOff>
      <xdr:row>0</xdr:row>
      <xdr:rowOff>149678</xdr:rowOff>
    </xdr:from>
    <xdr:to>
      <xdr:col>2</xdr:col>
      <xdr:colOff>487133</xdr:colOff>
      <xdr:row>2</xdr:row>
      <xdr:rowOff>176892</xdr:rowOff>
    </xdr:to>
    <xdr:pic>
      <xdr:nvPicPr>
        <xdr:cNvPr id="2" name="Imagen 1" descr="Vista previa de imagen">
          <a:extLst>
            <a:ext uri="{FF2B5EF4-FFF2-40B4-BE49-F238E27FC236}">
              <a16:creationId xmlns:a16="http://schemas.microsoft.com/office/drawing/2014/main" id="{14462209-1B74-A507-D3CB-92A754C346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55570" y="149678"/>
          <a:ext cx="1779813" cy="7347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0</xdr:colOff>
      <xdr:row>38</xdr:row>
      <xdr:rowOff>0</xdr:rowOff>
    </xdr:from>
    <xdr:to>
      <xdr:col>24</xdr:col>
      <xdr:colOff>304800</xdr:colOff>
      <xdr:row>39</xdr:row>
      <xdr:rowOff>92310</xdr:rowOff>
    </xdr:to>
    <xdr:sp macro="" textlink="">
      <xdr:nvSpPr>
        <xdr:cNvPr id="2" name="imgmasCP-2021-43871">
          <a:extLst>
            <a:ext uri="{FF2B5EF4-FFF2-40B4-BE49-F238E27FC236}">
              <a16:creationId xmlns:a16="http://schemas.microsoft.com/office/drawing/2014/main" id="{5A979372-D02B-43AB-AC70-286929511789}"/>
            </a:ext>
          </a:extLst>
        </xdr:cNvPr>
        <xdr:cNvSpPr>
          <a:spLocks noChangeAspect="1" noChangeArrowheads="1"/>
        </xdr:cNvSpPr>
      </xdr:nvSpPr>
      <xdr:spPr bwMode="auto">
        <a:xfrm>
          <a:off x="35442525"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3" name="imgmasCP-2022-43871">
          <a:extLst>
            <a:ext uri="{FF2B5EF4-FFF2-40B4-BE49-F238E27FC236}">
              <a16:creationId xmlns:a16="http://schemas.microsoft.com/office/drawing/2014/main" id="{98F5D475-1C30-4861-B7C8-22583707E88C}"/>
            </a:ext>
          </a:extLst>
        </xdr:cNvPr>
        <xdr:cNvSpPr>
          <a:spLocks noChangeAspect="1" noChangeArrowheads="1"/>
        </xdr:cNvSpPr>
      </xdr:nvSpPr>
      <xdr:spPr bwMode="auto">
        <a:xfrm>
          <a:off x="35442525"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92309</xdr:rowOff>
    </xdr:to>
    <xdr:sp macro="" textlink="">
      <xdr:nvSpPr>
        <xdr:cNvPr id="4" name="imgmasCP-2023-43871">
          <a:extLst>
            <a:ext uri="{FF2B5EF4-FFF2-40B4-BE49-F238E27FC236}">
              <a16:creationId xmlns:a16="http://schemas.microsoft.com/office/drawing/2014/main" id="{B8EC6E8F-B003-41E0-B233-8353212E655F}"/>
            </a:ext>
          </a:extLst>
        </xdr:cNvPr>
        <xdr:cNvSpPr>
          <a:spLocks noChangeAspect="1" noChangeArrowheads="1"/>
        </xdr:cNvSpPr>
      </xdr:nvSpPr>
      <xdr:spPr bwMode="auto">
        <a:xfrm>
          <a:off x="35442525" y="8077200"/>
          <a:ext cx="304800" cy="3209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5" name="imgmasCP-2020-43872">
          <a:extLst>
            <a:ext uri="{FF2B5EF4-FFF2-40B4-BE49-F238E27FC236}">
              <a16:creationId xmlns:a16="http://schemas.microsoft.com/office/drawing/2014/main" id="{FF0E6B14-0A88-4A27-8C21-915E2D0A156B}"/>
            </a:ext>
          </a:extLst>
        </xdr:cNvPr>
        <xdr:cNvSpPr>
          <a:spLocks noChangeAspect="1" noChangeArrowheads="1"/>
        </xdr:cNvSpPr>
      </xdr:nvSpPr>
      <xdr:spPr bwMode="auto">
        <a:xfrm>
          <a:off x="35442525"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6" name="imgmasCP-2021-43872">
          <a:extLst>
            <a:ext uri="{FF2B5EF4-FFF2-40B4-BE49-F238E27FC236}">
              <a16:creationId xmlns:a16="http://schemas.microsoft.com/office/drawing/2014/main" id="{A8D14849-F701-49B1-9284-5F9DAF1B5271}"/>
            </a:ext>
          </a:extLst>
        </xdr:cNvPr>
        <xdr:cNvSpPr>
          <a:spLocks noChangeAspect="1" noChangeArrowheads="1"/>
        </xdr:cNvSpPr>
      </xdr:nvSpPr>
      <xdr:spPr bwMode="auto">
        <a:xfrm>
          <a:off x="35442525"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92309</xdr:rowOff>
    </xdr:to>
    <xdr:sp macro="" textlink="">
      <xdr:nvSpPr>
        <xdr:cNvPr id="7" name="imgmasCP-2022-43872">
          <a:extLst>
            <a:ext uri="{FF2B5EF4-FFF2-40B4-BE49-F238E27FC236}">
              <a16:creationId xmlns:a16="http://schemas.microsoft.com/office/drawing/2014/main" id="{942FF283-1B63-4620-9244-D5DC5699E643}"/>
            </a:ext>
          </a:extLst>
        </xdr:cNvPr>
        <xdr:cNvSpPr>
          <a:spLocks noChangeAspect="1" noChangeArrowheads="1"/>
        </xdr:cNvSpPr>
      </xdr:nvSpPr>
      <xdr:spPr bwMode="auto">
        <a:xfrm>
          <a:off x="35442525" y="8077200"/>
          <a:ext cx="304800" cy="3209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8" name="imgmasCP-2023-43872">
          <a:extLst>
            <a:ext uri="{FF2B5EF4-FFF2-40B4-BE49-F238E27FC236}">
              <a16:creationId xmlns:a16="http://schemas.microsoft.com/office/drawing/2014/main" id="{248309EA-9944-45CB-BD3D-FBEEDC3EA5C1}"/>
            </a:ext>
          </a:extLst>
        </xdr:cNvPr>
        <xdr:cNvSpPr>
          <a:spLocks noChangeAspect="1" noChangeArrowheads="1"/>
        </xdr:cNvSpPr>
      </xdr:nvSpPr>
      <xdr:spPr bwMode="auto">
        <a:xfrm>
          <a:off x="35442525"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9" name="imgmasCP-2020-43873">
          <a:extLst>
            <a:ext uri="{FF2B5EF4-FFF2-40B4-BE49-F238E27FC236}">
              <a16:creationId xmlns:a16="http://schemas.microsoft.com/office/drawing/2014/main" id="{9715533D-760E-4F41-BAE4-0C8A63331D25}"/>
            </a:ext>
          </a:extLst>
        </xdr:cNvPr>
        <xdr:cNvSpPr>
          <a:spLocks noChangeAspect="1" noChangeArrowheads="1"/>
        </xdr:cNvSpPr>
      </xdr:nvSpPr>
      <xdr:spPr bwMode="auto">
        <a:xfrm>
          <a:off x="47129700"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10" name="imgmasCP-2021-43873">
          <a:extLst>
            <a:ext uri="{FF2B5EF4-FFF2-40B4-BE49-F238E27FC236}">
              <a16:creationId xmlns:a16="http://schemas.microsoft.com/office/drawing/2014/main" id="{F89468DD-7778-44AC-990C-5E34F6870FB3}"/>
            </a:ext>
          </a:extLst>
        </xdr:cNvPr>
        <xdr:cNvSpPr>
          <a:spLocks noChangeAspect="1" noChangeArrowheads="1"/>
        </xdr:cNvSpPr>
      </xdr:nvSpPr>
      <xdr:spPr bwMode="auto">
        <a:xfrm>
          <a:off x="47129700"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92309</xdr:rowOff>
    </xdr:to>
    <xdr:sp macro="" textlink="">
      <xdr:nvSpPr>
        <xdr:cNvPr id="11" name="imgmasCP-2022-43873">
          <a:extLst>
            <a:ext uri="{FF2B5EF4-FFF2-40B4-BE49-F238E27FC236}">
              <a16:creationId xmlns:a16="http://schemas.microsoft.com/office/drawing/2014/main" id="{96BF06B5-4EAD-44BB-BAF1-602325F98FCE}"/>
            </a:ext>
          </a:extLst>
        </xdr:cNvPr>
        <xdr:cNvSpPr>
          <a:spLocks noChangeAspect="1" noChangeArrowheads="1"/>
        </xdr:cNvSpPr>
      </xdr:nvSpPr>
      <xdr:spPr bwMode="auto">
        <a:xfrm>
          <a:off x="43281600" y="8077200"/>
          <a:ext cx="304800" cy="3209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12" name="imgmasCP-2023-43873">
          <a:extLst>
            <a:ext uri="{FF2B5EF4-FFF2-40B4-BE49-F238E27FC236}">
              <a16:creationId xmlns:a16="http://schemas.microsoft.com/office/drawing/2014/main" id="{8955C0AC-8EC5-4DD2-A7DD-2BA9E098DC11}"/>
            </a:ext>
          </a:extLst>
        </xdr:cNvPr>
        <xdr:cNvSpPr>
          <a:spLocks noChangeAspect="1" noChangeArrowheads="1"/>
        </xdr:cNvSpPr>
      </xdr:nvSpPr>
      <xdr:spPr bwMode="auto">
        <a:xfrm>
          <a:off x="43281600"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13" name="imgmasCP-2020-43874">
          <a:extLst>
            <a:ext uri="{FF2B5EF4-FFF2-40B4-BE49-F238E27FC236}">
              <a16:creationId xmlns:a16="http://schemas.microsoft.com/office/drawing/2014/main" id="{6884FCD5-C73B-44E7-ADDF-597ED33E42F1}"/>
            </a:ext>
          </a:extLst>
        </xdr:cNvPr>
        <xdr:cNvSpPr>
          <a:spLocks noChangeAspect="1" noChangeArrowheads="1"/>
        </xdr:cNvSpPr>
      </xdr:nvSpPr>
      <xdr:spPr bwMode="auto">
        <a:xfrm>
          <a:off x="47129700"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14" name="imgmasCP-2021-43874">
          <a:extLst>
            <a:ext uri="{FF2B5EF4-FFF2-40B4-BE49-F238E27FC236}">
              <a16:creationId xmlns:a16="http://schemas.microsoft.com/office/drawing/2014/main" id="{4A735A3F-B42C-4215-92ED-B706DFFD9393}"/>
            </a:ext>
          </a:extLst>
        </xdr:cNvPr>
        <xdr:cNvSpPr>
          <a:spLocks noChangeAspect="1" noChangeArrowheads="1"/>
        </xdr:cNvSpPr>
      </xdr:nvSpPr>
      <xdr:spPr bwMode="auto">
        <a:xfrm>
          <a:off x="47129700"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92309</xdr:rowOff>
    </xdr:to>
    <xdr:sp macro="" textlink="">
      <xdr:nvSpPr>
        <xdr:cNvPr id="15" name="imgmasCP-2022-43874">
          <a:extLst>
            <a:ext uri="{FF2B5EF4-FFF2-40B4-BE49-F238E27FC236}">
              <a16:creationId xmlns:a16="http://schemas.microsoft.com/office/drawing/2014/main" id="{09AFD2F6-3217-46A3-B7C7-714F27A50EC7}"/>
            </a:ext>
          </a:extLst>
        </xdr:cNvPr>
        <xdr:cNvSpPr>
          <a:spLocks noChangeAspect="1" noChangeArrowheads="1"/>
        </xdr:cNvSpPr>
      </xdr:nvSpPr>
      <xdr:spPr bwMode="auto">
        <a:xfrm>
          <a:off x="43281600" y="8077200"/>
          <a:ext cx="304800" cy="3209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16" name="imgmasCP-2023-43874">
          <a:extLst>
            <a:ext uri="{FF2B5EF4-FFF2-40B4-BE49-F238E27FC236}">
              <a16:creationId xmlns:a16="http://schemas.microsoft.com/office/drawing/2014/main" id="{7532C489-FC75-4C5D-8078-D749E2C708A1}"/>
            </a:ext>
          </a:extLst>
        </xdr:cNvPr>
        <xdr:cNvSpPr>
          <a:spLocks noChangeAspect="1" noChangeArrowheads="1"/>
        </xdr:cNvSpPr>
      </xdr:nvSpPr>
      <xdr:spPr bwMode="auto">
        <a:xfrm>
          <a:off x="43281600"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92309</xdr:rowOff>
    </xdr:to>
    <xdr:sp macro="" textlink="">
      <xdr:nvSpPr>
        <xdr:cNvPr id="17" name="imgmasCP-2020-43876">
          <a:extLst>
            <a:ext uri="{FF2B5EF4-FFF2-40B4-BE49-F238E27FC236}">
              <a16:creationId xmlns:a16="http://schemas.microsoft.com/office/drawing/2014/main" id="{886095F3-363C-4517-9C5D-CEFD6711E9C6}"/>
            </a:ext>
          </a:extLst>
        </xdr:cNvPr>
        <xdr:cNvSpPr>
          <a:spLocks noChangeAspect="1" noChangeArrowheads="1"/>
        </xdr:cNvSpPr>
      </xdr:nvSpPr>
      <xdr:spPr bwMode="auto">
        <a:xfrm>
          <a:off x="43281600" y="8077200"/>
          <a:ext cx="304800" cy="3209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18" name="imgmasCP-2021-43876">
          <a:extLst>
            <a:ext uri="{FF2B5EF4-FFF2-40B4-BE49-F238E27FC236}">
              <a16:creationId xmlns:a16="http://schemas.microsoft.com/office/drawing/2014/main" id="{F77A1EF2-4D25-474F-84C1-8BA32D07104B}"/>
            </a:ext>
          </a:extLst>
        </xdr:cNvPr>
        <xdr:cNvSpPr>
          <a:spLocks noChangeAspect="1" noChangeArrowheads="1"/>
        </xdr:cNvSpPr>
      </xdr:nvSpPr>
      <xdr:spPr bwMode="auto">
        <a:xfrm>
          <a:off x="43281600"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19" name="imgmasCP-2022-43876">
          <a:extLst>
            <a:ext uri="{FF2B5EF4-FFF2-40B4-BE49-F238E27FC236}">
              <a16:creationId xmlns:a16="http://schemas.microsoft.com/office/drawing/2014/main" id="{268A0ACE-76B1-4909-AD2B-EB0B33A3803C}"/>
            </a:ext>
          </a:extLst>
        </xdr:cNvPr>
        <xdr:cNvSpPr>
          <a:spLocks noChangeAspect="1" noChangeArrowheads="1"/>
        </xdr:cNvSpPr>
      </xdr:nvSpPr>
      <xdr:spPr bwMode="auto">
        <a:xfrm>
          <a:off x="43281600"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38</xdr:row>
      <xdr:rowOff>0</xdr:rowOff>
    </xdr:from>
    <xdr:to>
      <xdr:col>24</xdr:col>
      <xdr:colOff>304800</xdr:colOff>
      <xdr:row>39</xdr:row>
      <xdr:rowOff>92310</xdr:rowOff>
    </xdr:to>
    <xdr:sp macro="" textlink="">
      <xdr:nvSpPr>
        <xdr:cNvPr id="20" name="imgmasCP-2023-43876">
          <a:extLst>
            <a:ext uri="{FF2B5EF4-FFF2-40B4-BE49-F238E27FC236}">
              <a16:creationId xmlns:a16="http://schemas.microsoft.com/office/drawing/2014/main" id="{7D617F46-34B8-491B-A522-6280E561B6BA}"/>
            </a:ext>
          </a:extLst>
        </xdr:cNvPr>
        <xdr:cNvSpPr>
          <a:spLocks noChangeAspect="1" noChangeArrowheads="1"/>
        </xdr:cNvSpPr>
      </xdr:nvSpPr>
      <xdr:spPr bwMode="auto">
        <a:xfrm>
          <a:off x="43281600" y="80772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24</xdr:col>
      <xdr:colOff>0</xdr:colOff>
      <xdr:row>13</xdr:row>
      <xdr:rowOff>0</xdr:rowOff>
    </xdr:from>
    <xdr:ext cx="304800" cy="302419"/>
    <xdr:sp macro="" textlink="">
      <xdr:nvSpPr>
        <xdr:cNvPr id="21" name="imgmasCP-2020-43873">
          <a:extLst>
            <a:ext uri="{FF2B5EF4-FFF2-40B4-BE49-F238E27FC236}">
              <a16:creationId xmlns:a16="http://schemas.microsoft.com/office/drawing/2014/main" id="{11F650A4-8070-4A53-A070-F73179B7E135}"/>
            </a:ext>
          </a:extLst>
        </xdr:cNvPr>
        <xdr:cNvSpPr>
          <a:spLocks noChangeAspect="1" noChangeArrowheads="1"/>
        </xdr:cNvSpPr>
      </xdr:nvSpPr>
      <xdr:spPr bwMode="auto">
        <a:xfrm>
          <a:off x="47129700" y="4972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302419"/>
    <xdr:sp macro="" textlink="">
      <xdr:nvSpPr>
        <xdr:cNvPr id="22" name="imgmasCP-2020-43874">
          <a:extLst>
            <a:ext uri="{FF2B5EF4-FFF2-40B4-BE49-F238E27FC236}">
              <a16:creationId xmlns:a16="http://schemas.microsoft.com/office/drawing/2014/main" id="{C0B13A1A-4A61-4531-A20A-007D870C00B1}"/>
            </a:ext>
          </a:extLst>
        </xdr:cNvPr>
        <xdr:cNvSpPr>
          <a:spLocks noChangeAspect="1" noChangeArrowheads="1"/>
        </xdr:cNvSpPr>
      </xdr:nvSpPr>
      <xdr:spPr bwMode="auto">
        <a:xfrm>
          <a:off x="47129700" y="4972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302419"/>
    <xdr:sp macro="" textlink="">
      <xdr:nvSpPr>
        <xdr:cNvPr id="23" name="imgmasCP-2020-43873">
          <a:extLst>
            <a:ext uri="{FF2B5EF4-FFF2-40B4-BE49-F238E27FC236}">
              <a16:creationId xmlns:a16="http://schemas.microsoft.com/office/drawing/2014/main" id="{3DC2278A-0017-4486-B9EC-5DB127F58B29}"/>
            </a:ext>
          </a:extLst>
        </xdr:cNvPr>
        <xdr:cNvSpPr>
          <a:spLocks noChangeAspect="1" noChangeArrowheads="1"/>
        </xdr:cNvSpPr>
      </xdr:nvSpPr>
      <xdr:spPr bwMode="auto">
        <a:xfrm>
          <a:off x="47129700" y="5200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302419"/>
    <xdr:sp macro="" textlink="">
      <xdr:nvSpPr>
        <xdr:cNvPr id="24" name="imgmasCP-2021-43873">
          <a:extLst>
            <a:ext uri="{FF2B5EF4-FFF2-40B4-BE49-F238E27FC236}">
              <a16:creationId xmlns:a16="http://schemas.microsoft.com/office/drawing/2014/main" id="{A5D7496B-CC8B-47F2-9B50-6D763865FBD7}"/>
            </a:ext>
          </a:extLst>
        </xdr:cNvPr>
        <xdr:cNvSpPr>
          <a:spLocks noChangeAspect="1" noChangeArrowheads="1"/>
        </xdr:cNvSpPr>
      </xdr:nvSpPr>
      <xdr:spPr bwMode="auto">
        <a:xfrm>
          <a:off x="47129700" y="5429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302419"/>
    <xdr:sp macro="" textlink="">
      <xdr:nvSpPr>
        <xdr:cNvPr id="25" name="imgmasCP-2020-43874">
          <a:extLst>
            <a:ext uri="{FF2B5EF4-FFF2-40B4-BE49-F238E27FC236}">
              <a16:creationId xmlns:a16="http://schemas.microsoft.com/office/drawing/2014/main" id="{01B3A7CE-85F3-45A7-88C6-D87F10E59914}"/>
            </a:ext>
          </a:extLst>
        </xdr:cNvPr>
        <xdr:cNvSpPr>
          <a:spLocks noChangeAspect="1" noChangeArrowheads="1"/>
        </xdr:cNvSpPr>
      </xdr:nvSpPr>
      <xdr:spPr bwMode="auto">
        <a:xfrm>
          <a:off x="47129700" y="5200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302419"/>
    <xdr:sp macro="" textlink="">
      <xdr:nvSpPr>
        <xdr:cNvPr id="26" name="imgmasCP-2021-43874">
          <a:extLst>
            <a:ext uri="{FF2B5EF4-FFF2-40B4-BE49-F238E27FC236}">
              <a16:creationId xmlns:a16="http://schemas.microsoft.com/office/drawing/2014/main" id="{1A771291-4EFB-496A-9659-4CC67A3F981B}"/>
            </a:ext>
          </a:extLst>
        </xdr:cNvPr>
        <xdr:cNvSpPr>
          <a:spLocks noChangeAspect="1" noChangeArrowheads="1"/>
        </xdr:cNvSpPr>
      </xdr:nvSpPr>
      <xdr:spPr bwMode="auto">
        <a:xfrm>
          <a:off x="47129700" y="5429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16</xdr:row>
      <xdr:rowOff>0</xdr:rowOff>
    </xdr:from>
    <xdr:ext cx="304800" cy="302419"/>
    <xdr:sp macro="" textlink="">
      <xdr:nvSpPr>
        <xdr:cNvPr id="27" name="imgmasCP-2021-43873">
          <a:extLst>
            <a:ext uri="{FF2B5EF4-FFF2-40B4-BE49-F238E27FC236}">
              <a16:creationId xmlns:a16="http://schemas.microsoft.com/office/drawing/2014/main" id="{1DBD09FD-19A2-451D-B649-5BE86D60D1AE}"/>
            </a:ext>
          </a:extLst>
        </xdr:cNvPr>
        <xdr:cNvSpPr>
          <a:spLocks noChangeAspect="1" noChangeArrowheads="1"/>
        </xdr:cNvSpPr>
      </xdr:nvSpPr>
      <xdr:spPr bwMode="auto">
        <a:xfrm>
          <a:off x="47129700" y="5657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16</xdr:row>
      <xdr:rowOff>0</xdr:rowOff>
    </xdr:from>
    <xdr:ext cx="304800" cy="302419"/>
    <xdr:sp macro="" textlink="">
      <xdr:nvSpPr>
        <xdr:cNvPr id="28" name="imgmasCP-2021-43874">
          <a:extLst>
            <a:ext uri="{FF2B5EF4-FFF2-40B4-BE49-F238E27FC236}">
              <a16:creationId xmlns:a16="http://schemas.microsoft.com/office/drawing/2014/main" id="{7336F157-1C85-4C10-92F7-57F56A391331}"/>
            </a:ext>
          </a:extLst>
        </xdr:cNvPr>
        <xdr:cNvSpPr>
          <a:spLocks noChangeAspect="1" noChangeArrowheads="1"/>
        </xdr:cNvSpPr>
      </xdr:nvSpPr>
      <xdr:spPr bwMode="auto">
        <a:xfrm>
          <a:off x="47129700" y="5657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29" name="imgmasCP-2020-43873">
          <a:extLst>
            <a:ext uri="{FF2B5EF4-FFF2-40B4-BE49-F238E27FC236}">
              <a16:creationId xmlns:a16="http://schemas.microsoft.com/office/drawing/2014/main" id="{A01D4133-1DA2-45CE-B356-86B9DD83CBC0}"/>
            </a:ext>
          </a:extLst>
        </xdr:cNvPr>
        <xdr:cNvSpPr>
          <a:spLocks noChangeAspect="1" noChangeArrowheads="1"/>
        </xdr:cNvSpPr>
      </xdr:nvSpPr>
      <xdr:spPr bwMode="auto">
        <a:xfrm>
          <a:off x="471297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30" name="imgmasCP-2021-43873">
          <a:extLst>
            <a:ext uri="{FF2B5EF4-FFF2-40B4-BE49-F238E27FC236}">
              <a16:creationId xmlns:a16="http://schemas.microsoft.com/office/drawing/2014/main" id="{0353926B-0C6C-479D-BD5B-1358F5A20B8D}"/>
            </a:ext>
          </a:extLst>
        </xdr:cNvPr>
        <xdr:cNvSpPr>
          <a:spLocks noChangeAspect="1" noChangeArrowheads="1"/>
        </xdr:cNvSpPr>
      </xdr:nvSpPr>
      <xdr:spPr bwMode="auto">
        <a:xfrm>
          <a:off x="471297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8"/>
    <xdr:sp macro="" textlink="">
      <xdr:nvSpPr>
        <xdr:cNvPr id="31" name="imgmasCP-2022-43873">
          <a:extLst>
            <a:ext uri="{FF2B5EF4-FFF2-40B4-BE49-F238E27FC236}">
              <a16:creationId xmlns:a16="http://schemas.microsoft.com/office/drawing/2014/main" id="{C340967E-A45F-47DF-8376-C408CE68597D}"/>
            </a:ext>
          </a:extLst>
        </xdr:cNvPr>
        <xdr:cNvSpPr>
          <a:spLocks noChangeAspect="1" noChangeArrowheads="1"/>
        </xdr:cNvSpPr>
      </xdr:nvSpPr>
      <xdr:spPr bwMode="auto">
        <a:xfrm>
          <a:off x="43281600" y="83058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32" name="imgmasCP-2023-43873">
          <a:extLst>
            <a:ext uri="{FF2B5EF4-FFF2-40B4-BE49-F238E27FC236}">
              <a16:creationId xmlns:a16="http://schemas.microsoft.com/office/drawing/2014/main" id="{7216AA1E-F9FE-4C33-96D9-8BC6596D9F42}"/>
            </a:ext>
          </a:extLst>
        </xdr:cNvPr>
        <xdr:cNvSpPr>
          <a:spLocks noChangeAspect="1" noChangeArrowheads="1"/>
        </xdr:cNvSpPr>
      </xdr:nvSpPr>
      <xdr:spPr bwMode="auto">
        <a:xfrm>
          <a:off x="432816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33" name="imgmasCP-2020-43874">
          <a:extLst>
            <a:ext uri="{FF2B5EF4-FFF2-40B4-BE49-F238E27FC236}">
              <a16:creationId xmlns:a16="http://schemas.microsoft.com/office/drawing/2014/main" id="{27259169-E2D7-4312-9F82-72E087DE8D49}"/>
            </a:ext>
          </a:extLst>
        </xdr:cNvPr>
        <xdr:cNvSpPr>
          <a:spLocks noChangeAspect="1" noChangeArrowheads="1"/>
        </xdr:cNvSpPr>
      </xdr:nvSpPr>
      <xdr:spPr bwMode="auto">
        <a:xfrm>
          <a:off x="471297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34" name="imgmasCP-2021-43874">
          <a:extLst>
            <a:ext uri="{FF2B5EF4-FFF2-40B4-BE49-F238E27FC236}">
              <a16:creationId xmlns:a16="http://schemas.microsoft.com/office/drawing/2014/main" id="{C47BFBF5-0E99-41BF-8DA9-D142687854A2}"/>
            </a:ext>
          </a:extLst>
        </xdr:cNvPr>
        <xdr:cNvSpPr>
          <a:spLocks noChangeAspect="1" noChangeArrowheads="1"/>
        </xdr:cNvSpPr>
      </xdr:nvSpPr>
      <xdr:spPr bwMode="auto">
        <a:xfrm>
          <a:off x="471297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8"/>
    <xdr:sp macro="" textlink="">
      <xdr:nvSpPr>
        <xdr:cNvPr id="35" name="imgmasCP-2022-43874">
          <a:extLst>
            <a:ext uri="{FF2B5EF4-FFF2-40B4-BE49-F238E27FC236}">
              <a16:creationId xmlns:a16="http://schemas.microsoft.com/office/drawing/2014/main" id="{0C5A40DA-CBD3-4022-9AAB-7496FF8FA577}"/>
            </a:ext>
          </a:extLst>
        </xdr:cNvPr>
        <xdr:cNvSpPr>
          <a:spLocks noChangeAspect="1" noChangeArrowheads="1"/>
        </xdr:cNvSpPr>
      </xdr:nvSpPr>
      <xdr:spPr bwMode="auto">
        <a:xfrm>
          <a:off x="43281600" y="83058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36" name="imgmasCP-2023-43874">
          <a:extLst>
            <a:ext uri="{FF2B5EF4-FFF2-40B4-BE49-F238E27FC236}">
              <a16:creationId xmlns:a16="http://schemas.microsoft.com/office/drawing/2014/main" id="{9FE09AE5-91EA-428D-B83A-53EEECCD388B}"/>
            </a:ext>
          </a:extLst>
        </xdr:cNvPr>
        <xdr:cNvSpPr>
          <a:spLocks noChangeAspect="1" noChangeArrowheads="1"/>
        </xdr:cNvSpPr>
      </xdr:nvSpPr>
      <xdr:spPr bwMode="auto">
        <a:xfrm>
          <a:off x="432816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8"/>
    <xdr:sp macro="" textlink="">
      <xdr:nvSpPr>
        <xdr:cNvPr id="37" name="imgmasCP-2020-43876">
          <a:extLst>
            <a:ext uri="{FF2B5EF4-FFF2-40B4-BE49-F238E27FC236}">
              <a16:creationId xmlns:a16="http://schemas.microsoft.com/office/drawing/2014/main" id="{3368A437-2E83-4567-88D6-D604DADA849E}"/>
            </a:ext>
          </a:extLst>
        </xdr:cNvPr>
        <xdr:cNvSpPr>
          <a:spLocks noChangeAspect="1" noChangeArrowheads="1"/>
        </xdr:cNvSpPr>
      </xdr:nvSpPr>
      <xdr:spPr bwMode="auto">
        <a:xfrm>
          <a:off x="43281600" y="83058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38" name="imgmasCP-2021-43876">
          <a:extLst>
            <a:ext uri="{FF2B5EF4-FFF2-40B4-BE49-F238E27FC236}">
              <a16:creationId xmlns:a16="http://schemas.microsoft.com/office/drawing/2014/main" id="{1C32DAF8-C7B5-4657-88D0-2BBA1283EEB7}"/>
            </a:ext>
          </a:extLst>
        </xdr:cNvPr>
        <xdr:cNvSpPr>
          <a:spLocks noChangeAspect="1" noChangeArrowheads="1"/>
        </xdr:cNvSpPr>
      </xdr:nvSpPr>
      <xdr:spPr bwMode="auto">
        <a:xfrm>
          <a:off x="432816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39" name="imgmasCP-2022-43876">
          <a:extLst>
            <a:ext uri="{FF2B5EF4-FFF2-40B4-BE49-F238E27FC236}">
              <a16:creationId xmlns:a16="http://schemas.microsoft.com/office/drawing/2014/main" id="{642EEB01-F1E4-44E4-BD40-640CF60CFFF7}"/>
            </a:ext>
          </a:extLst>
        </xdr:cNvPr>
        <xdr:cNvSpPr>
          <a:spLocks noChangeAspect="1" noChangeArrowheads="1"/>
        </xdr:cNvSpPr>
      </xdr:nvSpPr>
      <xdr:spPr bwMode="auto">
        <a:xfrm>
          <a:off x="432816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40" name="imgmasCP-2023-43876">
          <a:extLst>
            <a:ext uri="{FF2B5EF4-FFF2-40B4-BE49-F238E27FC236}">
              <a16:creationId xmlns:a16="http://schemas.microsoft.com/office/drawing/2014/main" id="{1BFD8653-D43D-4137-A7D2-90FCA97B6640}"/>
            </a:ext>
          </a:extLst>
        </xdr:cNvPr>
        <xdr:cNvSpPr>
          <a:spLocks noChangeAspect="1" noChangeArrowheads="1"/>
        </xdr:cNvSpPr>
      </xdr:nvSpPr>
      <xdr:spPr bwMode="auto">
        <a:xfrm>
          <a:off x="432816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41" name="imgmasCP-2020-43873">
          <a:extLst>
            <a:ext uri="{FF2B5EF4-FFF2-40B4-BE49-F238E27FC236}">
              <a16:creationId xmlns:a16="http://schemas.microsoft.com/office/drawing/2014/main" id="{472B32E5-F7ED-46C6-A0CA-2C128BF4CAAD}"/>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42" name="imgmasCP-2021-43873">
          <a:extLst>
            <a:ext uri="{FF2B5EF4-FFF2-40B4-BE49-F238E27FC236}">
              <a16:creationId xmlns:a16="http://schemas.microsoft.com/office/drawing/2014/main" id="{3FEA446C-25AE-442B-9F32-24149ECE5395}"/>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8"/>
    <xdr:sp macro="" textlink="">
      <xdr:nvSpPr>
        <xdr:cNvPr id="43" name="imgmasCP-2022-43873">
          <a:extLst>
            <a:ext uri="{FF2B5EF4-FFF2-40B4-BE49-F238E27FC236}">
              <a16:creationId xmlns:a16="http://schemas.microsoft.com/office/drawing/2014/main" id="{98294419-A67D-4AB5-B580-00C51D82BD6A}"/>
            </a:ext>
          </a:extLst>
        </xdr:cNvPr>
        <xdr:cNvSpPr>
          <a:spLocks noChangeAspect="1" noChangeArrowheads="1"/>
        </xdr:cNvSpPr>
      </xdr:nvSpPr>
      <xdr:spPr bwMode="auto">
        <a:xfrm>
          <a:off x="43281600" y="853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44" name="imgmasCP-2023-43873">
          <a:extLst>
            <a:ext uri="{FF2B5EF4-FFF2-40B4-BE49-F238E27FC236}">
              <a16:creationId xmlns:a16="http://schemas.microsoft.com/office/drawing/2014/main" id="{3600B739-D9FC-41B7-B87A-0B7616169551}"/>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45" name="imgmasCP-2020-43874">
          <a:extLst>
            <a:ext uri="{FF2B5EF4-FFF2-40B4-BE49-F238E27FC236}">
              <a16:creationId xmlns:a16="http://schemas.microsoft.com/office/drawing/2014/main" id="{85D3BD35-78B4-4056-87C2-03CFC171C6D3}"/>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46" name="imgmasCP-2021-43874">
          <a:extLst>
            <a:ext uri="{FF2B5EF4-FFF2-40B4-BE49-F238E27FC236}">
              <a16:creationId xmlns:a16="http://schemas.microsoft.com/office/drawing/2014/main" id="{765D861C-72B8-4BA3-9151-063B4C937FEA}"/>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8"/>
    <xdr:sp macro="" textlink="">
      <xdr:nvSpPr>
        <xdr:cNvPr id="47" name="imgmasCP-2022-43874">
          <a:extLst>
            <a:ext uri="{FF2B5EF4-FFF2-40B4-BE49-F238E27FC236}">
              <a16:creationId xmlns:a16="http://schemas.microsoft.com/office/drawing/2014/main" id="{CD42D2AF-74BC-4C74-A85C-525C9EAADC38}"/>
            </a:ext>
          </a:extLst>
        </xdr:cNvPr>
        <xdr:cNvSpPr>
          <a:spLocks noChangeAspect="1" noChangeArrowheads="1"/>
        </xdr:cNvSpPr>
      </xdr:nvSpPr>
      <xdr:spPr bwMode="auto">
        <a:xfrm>
          <a:off x="43281600" y="853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48" name="imgmasCP-2023-43874">
          <a:extLst>
            <a:ext uri="{FF2B5EF4-FFF2-40B4-BE49-F238E27FC236}">
              <a16:creationId xmlns:a16="http://schemas.microsoft.com/office/drawing/2014/main" id="{263AA92A-5F60-4314-8B45-B36C9455FA11}"/>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8"/>
    <xdr:sp macro="" textlink="">
      <xdr:nvSpPr>
        <xdr:cNvPr id="49" name="imgmasCP-2020-43876">
          <a:extLst>
            <a:ext uri="{FF2B5EF4-FFF2-40B4-BE49-F238E27FC236}">
              <a16:creationId xmlns:a16="http://schemas.microsoft.com/office/drawing/2014/main" id="{8DA7136E-FE6E-426B-A949-2A8C4A23F53F}"/>
            </a:ext>
          </a:extLst>
        </xdr:cNvPr>
        <xdr:cNvSpPr>
          <a:spLocks noChangeAspect="1" noChangeArrowheads="1"/>
        </xdr:cNvSpPr>
      </xdr:nvSpPr>
      <xdr:spPr bwMode="auto">
        <a:xfrm>
          <a:off x="43281600" y="853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50" name="imgmasCP-2021-43876">
          <a:extLst>
            <a:ext uri="{FF2B5EF4-FFF2-40B4-BE49-F238E27FC236}">
              <a16:creationId xmlns:a16="http://schemas.microsoft.com/office/drawing/2014/main" id="{4D345EF7-F95D-4E11-A8F5-9BADC25C16FD}"/>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51" name="imgmasCP-2022-43876">
          <a:extLst>
            <a:ext uri="{FF2B5EF4-FFF2-40B4-BE49-F238E27FC236}">
              <a16:creationId xmlns:a16="http://schemas.microsoft.com/office/drawing/2014/main" id="{32F92E0E-3EB8-4718-A598-18C8E537DF9F}"/>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52" name="imgmasCP-2023-43876">
          <a:extLst>
            <a:ext uri="{FF2B5EF4-FFF2-40B4-BE49-F238E27FC236}">
              <a16:creationId xmlns:a16="http://schemas.microsoft.com/office/drawing/2014/main" id="{A60C0971-FBEE-4C70-8F44-1FA3BB31FF8E}"/>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53" name="imgmasCP-2020-43873">
          <a:extLst>
            <a:ext uri="{FF2B5EF4-FFF2-40B4-BE49-F238E27FC236}">
              <a16:creationId xmlns:a16="http://schemas.microsoft.com/office/drawing/2014/main" id="{F32F7BAE-702E-4439-9478-1DEF812B7C42}"/>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54" name="imgmasCP-2021-43873">
          <a:extLst>
            <a:ext uri="{FF2B5EF4-FFF2-40B4-BE49-F238E27FC236}">
              <a16:creationId xmlns:a16="http://schemas.microsoft.com/office/drawing/2014/main" id="{3EFFF131-165B-4EC0-A0FB-EEF2D47DB1F6}"/>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8"/>
    <xdr:sp macro="" textlink="">
      <xdr:nvSpPr>
        <xdr:cNvPr id="55" name="imgmasCP-2022-43873">
          <a:extLst>
            <a:ext uri="{FF2B5EF4-FFF2-40B4-BE49-F238E27FC236}">
              <a16:creationId xmlns:a16="http://schemas.microsoft.com/office/drawing/2014/main" id="{0FCEA0BC-41B6-4269-942C-9A9A810F02CE}"/>
            </a:ext>
          </a:extLst>
        </xdr:cNvPr>
        <xdr:cNvSpPr>
          <a:spLocks noChangeAspect="1" noChangeArrowheads="1"/>
        </xdr:cNvSpPr>
      </xdr:nvSpPr>
      <xdr:spPr bwMode="auto">
        <a:xfrm>
          <a:off x="43281600" y="876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56" name="imgmasCP-2023-43873">
          <a:extLst>
            <a:ext uri="{FF2B5EF4-FFF2-40B4-BE49-F238E27FC236}">
              <a16:creationId xmlns:a16="http://schemas.microsoft.com/office/drawing/2014/main" id="{43C5E818-C4F3-4F7B-BFD5-CDD9BACE680C}"/>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57" name="imgmasCP-2020-43874">
          <a:extLst>
            <a:ext uri="{FF2B5EF4-FFF2-40B4-BE49-F238E27FC236}">
              <a16:creationId xmlns:a16="http://schemas.microsoft.com/office/drawing/2014/main" id="{5E4FDE79-085B-423D-B1CF-79C65BB294A5}"/>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58" name="imgmasCP-2021-43874">
          <a:extLst>
            <a:ext uri="{FF2B5EF4-FFF2-40B4-BE49-F238E27FC236}">
              <a16:creationId xmlns:a16="http://schemas.microsoft.com/office/drawing/2014/main" id="{4D21D993-8B25-461E-A17D-F3C1EB907BAF}"/>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8"/>
    <xdr:sp macro="" textlink="">
      <xdr:nvSpPr>
        <xdr:cNvPr id="59" name="imgmasCP-2022-43874">
          <a:extLst>
            <a:ext uri="{FF2B5EF4-FFF2-40B4-BE49-F238E27FC236}">
              <a16:creationId xmlns:a16="http://schemas.microsoft.com/office/drawing/2014/main" id="{4955E88F-42E9-4414-8FBD-BA87DD993F9B}"/>
            </a:ext>
          </a:extLst>
        </xdr:cNvPr>
        <xdr:cNvSpPr>
          <a:spLocks noChangeAspect="1" noChangeArrowheads="1"/>
        </xdr:cNvSpPr>
      </xdr:nvSpPr>
      <xdr:spPr bwMode="auto">
        <a:xfrm>
          <a:off x="43281600" y="876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60" name="imgmasCP-2023-43874">
          <a:extLst>
            <a:ext uri="{FF2B5EF4-FFF2-40B4-BE49-F238E27FC236}">
              <a16:creationId xmlns:a16="http://schemas.microsoft.com/office/drawing/2014/main" id="{EB41A3C4-C802-492C-9081-6FEDA4A923CF}"/>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8"/>
    <xdr:sp macro="" textlink="">
      <xdr:nvSpPr>
        <xdr:cNvPr id="61" name="imgmasCP-2020-43876">
          <a:extLst>
            <a:ext uri="{FF2B5EF4-FFF2-40B4-BE49-F238E27FC236}">
              <a16:creationId xmlns:a16="http://schemas.microsoft.com/office/drawing/2014/main" id="{D07E3278-66A0-446A-8855-3493EC49D447}"/>
            </a:ext>
          </a:extLst>
        </xdr:cNvPr>
        <xdr:cNvSpPr>
          <a:spLocks noChangeAspect="1" noChangeArrowheads="1"/>
        </xdr:cNvSpPr>
      </xdr:nvSpPr>
      <xdr:spPr bwMode="auto">
        <a:xfrm>
          <a:off x="43281600" y="876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62" name="imgmasCP-2021-43876">
          <a:extLst>
            <a:ext uri="{FF2B5EF4-FFF2-40B4-BE49-F238E27FC236}">
              <a16:creationId xmlns:a16="http://schemas.microsoft.com/office/drawing/2014/main" id="{A8C94058-EC68-46A8-B5BD-1B68F7F8A1A2}"/>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63" name="imgmasCP-2022-43876">
          <a:extLst>
            <a:ext uri="{FF2B5EF4-FFF2-40B4-BE49-F238E27FC236}">
              <a16:creationId xmlns:a16="http://schemas.microsoft.com/office/drawing/2014/main" id="{FC6656AC-A953-4251-9FC4-65D1BFDD5836}"/>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64" name="imgmasCP-2023-43876">
          <a:extLst>
            <a:ext uri="{FF2B5EF4-FFF2-40B4-BE49-F238E27FC236}">
              <a16:creationId xmlns:a16="http://schemas.microsoft.com/office/drawing/2014/main" id="{9BF5D0DE-84F0-4258-B7AC-B049945A4B04}"/>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65" name="imgmasCP-2020-43873">
          <a:extLst>
            <a:ext uri="{FF2B5EF4-FFF2-40B4-BE49-F238E27FC236}">
              <a16:creationId xmlns:a16="http://schemas.microsoft.com/office/drawing/2014/main" id="{A2651F22-CFB9-4490-9313-81A66B082D59}"/>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66" name="imgmasCP-2021-43873">
          <a:extLst>
            <a:ext uri="{FF2B5EF4-FFF2-40B4-BE49-F238E27FC236}">
              <a16:creationId xmlns:a16="http://schemas.microsoft.com/office/drawing/2014/main" id="{E229B1E3-7E37-44CE-A5C1-6A7F8BEAB5C0}"/>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8"/>
    <xdr:sp macro="" textlink="">
      <xdr:nvSpPr>
        <xdr:cNvPr id="67" name="imgmasCP-2022-43873">
          <a:extLst>
            <a:ext uri="{FF2B5EF4-FFF2-40B4-BE49-F238E27FC236}">
              <a16:creationId xmlns:a16="http://schemas.microsoft.com/office/drawing/2014/main" id="{996684F6-1801-4AC1-9BDE-F6CA55F477A0}"/>
            </a:ext>
          </a:extLst>
        </xdr:cNvPr>
        <xdr:cNvSpPr>
          <a:spLocks noChangeAspect="1" noChangeArrowheads="1"/>
        </xdr:cNvSpPr>
      </xdr:nvSpPr>
      <xdr:spPr bwMode="auto">
        <a:xfrm>
          <a:off x="43281600" y="8991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68" name="imgmasCP-2023-43873">
          <a:extLst>
            <a:ext uri="{FF2B5EF4-FFF2-40B4-BE49-F238E27FC236}">
              <a16:creationId xmlns:a16="http://schemas.microsoft.com/office/drawing/2014/main" id="{9FC1D048-BA0B-4EC1-960E-E4ED5A3048C4}"/>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69" name="imgmasCP-2020-43874">
          <a:extLst>
            <a:ext uri="{FF2B5EF4-FFF2-40B4-BE49-F238E27FC236}">
              <a16:creationId xmlns:a16="http://schemas.microsoft.com/office/drawing/2014/main" id="{3E1EDB14-C5AF-4F4D-B8C6-78884C1313C0}"/>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70" name="imgmasCP-2021-43874">
          <a:extLst>
            <a:ext uri="{FF2B5EF4-FFF2-40B4-BE49-F238E27FC236}">
              <a16:creationId xmlns:a16="http://schemas.microsoft.com/office/drawing/2014/main" id="{E180F45D-2B1C-4EBE-B897-1E3CF3825425}"/>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8"/>
    <xdr:sp macro="" textlink="">
      <xdr:nvSpPr>
        <xdr:cNvPr id="71" name="imgmasCP-2022-43874">
          <a:extLst>
            <a:ext uri="{FF2B5EF4-FFF2-40B4-BE49-F238E27FC236}">
              <a16:creationId xmlns:a16="http://schemas.microsoft.com/office/drawing/2014/main" id="{BEDD5321-6917-472C-9F1E-09024951BBF5}"/>
            </a:ext>
          </a:extLst>
        </xdr:cNvPr>
        <xdr:cNvSpPr>
          <a:spLocks noChangeAspect="1" noChangeArrowheads="1"/>
        </xdr:cNvSpPr>
      </xdr:nvSpPr>
      <xdr:spPr bwMode="auto">
        <a:xfrm>
          <a:off x="43281600" y="8991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72" name="imgmasCP-2023-43874">
          <a:extLst>
            <a:ext uri="{FF2B5EF4-FFF2-40B4-BE49-F238E27FC236}">
              <a16:creationId xmlns:a16="http://schemas.microsoft.com/office/drawing/2014/main" id="{1F7ED9D7-06B3-4B5E-9CFA-65838ACB83B7}"/>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8"/>
    <xdr:sp macro="" textlink="">
      <xdr:nvSpPr>
        <xdr:cNvPr id="73" name="imgmasCP-2020-43876">
          <a:extLst>
            <a:ext uri="{FF2B5EF4-FFF2-40B4-BE49-F238E27FC236}">
              <a16:creationId xmlns:a16="http://schemas.microsoft.com/office/drawing/2014/main" id="{E0739FE6-E38D-460E-95E7-533E44E2B494}"/>
            </a:ext>
          </a:extLst>
        </xdr:cNvPr>
        <xdr:cNvSpPr>
          <a:spLocks noChangeAspect="1" noChangeArrowheads="1"/>
        </xdr:cNvSpPr>
      </xdr:nvSpPr>
      <xdr:spPr bwMode="auto">
        <a:xfrm>
          <a:off x="43281600" y="8991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74" name="imgmasCP-2021-43876">
          <a:extLst>
            <a:ext uri="{FF2B5EF4-FFF2-40B4-BE49-F238E27FC236}">
              <a16:creationId xmlns:a16="http://schemas.microsoft.com/office/drawing/2014/main" id="{F348ECF0-651C-4609-AE19-78E5E8FEC97A}"/>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75" name="imgmasCP-2022-43876">
          <a:extLst>
            <a:ext uri="{FF2B5EF4-FFF2-40B4-BE49-F238E27FC236}">
              <a16:creationId xmlns:a16="http://schemas.microsoft.com/office/drawing/2014/main" id="{81C6083D-2BF1-43BC-BB50-4AE5CD43462B}"/>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76" name="imgmasCP-2023-43876">
          <a:extLst>
            <a:ext uri="{FF2B5EF4-FFF2-40B4-BE49-F238E27FC236}">
              <a16:creationId xmlns:a16="http://schemas.microsoft.com/office/drawing/2014/main" id="{A9392C75-8B82-4415-A203-03BC96077E52}"/>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77" name="imgmasCP-2020-43873">
          <a:extLst>
            <a:ext uri="{FF2B5EF4-FFF2-40B4-BE49-F238E27FC236}">
              <a16:creationId xmlns:a16="http://schemas.microsoft.com/office/drawing/2014/main" id="{E71160B2-E39C-4C2E-9E84-3B1C7428F2BB}"/>
            </a:ext>
          </a:extLst>
        </xdr:cNvPr>
        <xdr:cNvSpPr>
          <a:spLocks noChangeAspect="1" noChangeArrowheads="1"/>
        </xdr:cNvSpPr>
      </xdr:nvSpPr>
      <xdr:spPr bwMode="auto">
        <a:xfrm>
          <a:off x="471297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78" name="imgmasCP-2021-43873">
          <a:extLst>
            <a:ext uri="{FF2B5EF4-FFF2-40B4-BE49-F238E27FC236}">
              <a16:creationId xmlns:a16="http://schemas.microsoft.com/office/drawing/2014/main" id="{42BD0972-F243-4FF7-A572-6D9F718F9B5B}"/>
            </a:ext>
          </a:extLst>
        </xdr:cNvPr>
        <xdr:cNvSpPr>
          <a:spLocks noChangeAspect="1" noChangeArrowheads="1"/>
        </xdr:cNvSpPr>
      </xdr:nvSpPr>
      <xdr:spPr bwMode="auto">
        <a:xfrm>
          <a:off x="471297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8"/>
    <xdr:sp macro="" textlink="">
      <xdr:nvSpPr>
        <xdr:cNvPr id="79" name="imgmasCP-2022-43873">
          <a:extLst>
            <a:ext uri="{FF2B5EF4-FFF2-40B4-BE49-F238E27FC236}">
              <a16:creationId xmlns:a16="http://schemas.microsoft.com/office/drawing/2014/main" id="{4F88BE5B-AB32-43A0-B5A3-EA44B1CB0236}"/>
            </a:ext>
          </a:extLst>
        </xdr:cNvPr>
        <xdr:cNvSpPr>
          <a:spLocks noChangeAspect="1" noChangeArrowheads="1"/>
        </xdr:cNvSpPr>
      </xdr:nvSpPr>
      <xdr:spPr bwMode="auto">
        <a:xfrm>
          <a:off x="43281600" y="9220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80" name="imgmasCP-2023-43873">
          <a:extLst>
            <a:ext uri="{FF2B5EF4-FFF2-40B4-BE49-F238E27FC236}">
              <a16:creationId xmlns:a16="http://schemas.microsoft.com/office/drawing/2014/main" id="{C5629516-C68F-40C0-85E9-FB889A3FE5D3}"/>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81" name="imgmasCP-2020-43874">
          <a:extLst>
            <a:ext uri="{FF2B5EF4-FFF2-40B4-BE49-F238E27FC236}">
              <a16:creationId xmlns:a16="http://schemas.microsoft.com/office/drawing/2014/main" id="{C98810DC-4086-4000-9489-C7765C8D6453}"/>
            </a:ext>
          </a:extLst>
        </xdr:cNvPr>
        <xdr:cNvSpPr>
          <a:spLocks noChangeAspect="1" noChangeArrowheads="1"/>
        </xdr:cNvSpPr>
      </xdr:nvSpPr>
      <xdr:spPr bwMode="auto">
        <a:xfrm>
          <a:off x="471297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82" name="imgmasCP-2021-43874">
          <a:extLst>
            <a:ext uri="{FF2B5EF4-FFF2-40B4-BE49-F238E27FC236}">
              <a16:creationId xmlns:a16="http://schemas.microsoft.com/office/drawing/2014/main" id="{B600F62E-6174-4FD3-B2C3-431B858AC237}"/>
            </a:ext>
          </a:extLst>
        </xdr:cNvPr>
        <xdr:cNvSpPr>
          <a:spLocks noChangeAspect="1" noChangeArrowheads="1"/>
        </xdr:cNvSpPr>
      </xdr:nvSpPr>
      <xdr:spPr bwMode="auto">
        <a:xfrm>
          <a:off x="471297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8"/>
    <xdr:sp macro="" textlink="">
      <xdr:nvSpPr>
        <xdr:cNvPr id="83" name="imgmasCP-2022-43874">
          <a:extLst>
            <a:ext uri="{FF2B5EF4-FFF2-40B4-BE49-F238E27FC236}">
              <a16:creationId xmlns:a16="http://schemas.microsoft.com/office/drawing/2014/main" id="{C6BBB462-AFF9-4343-863F-97FA5901A700}"/>
            </a:ext>
          </a:extLst>
        </xdr:cNvPr>
        <xdr:cNvSpPr>
          <a:spLocks noChangeAspect="1" noChangeArrowheads="1"/>
        </xdr:cNvSpPr>
      </xdr:nvSpPr>
      <xdr:spPr bwMode="auto">
        <a:xfrm>
          <a:off x="43281600" y="9220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84" name="imgmasCP-2023-43874">
          <a:extLst>
            <a:ext uri="{FF2B5EF4-FFF2-40B4-BE49-F238E27FC236}">
              <a16:creationId xmlns:a16="http://schemas.microsoft.com/office/drawing/2014/main" id="{7D5F32DE-76F7-448D-89CB-447170D629F2}"/>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8"/>
    <xdr:sp macro="" textlink="">
      <xdr:nvSpPr>
        <xdr:cNvPr id="85" name="imgmasCP-2020-43876">
          <a:extLst>
            <a:ext uri="{FF2B5EF4-FFF2-40B4-BE49-F238E27FC236}">
              <a16:creationId xmlns:a16="http://schemas.microsoft.com/office/drawing/2014/main" id="{42DF4F7A-7825-4FBE-BDD1-62C14F9ECBCD}"/>
            </a:ext>
          </a:extLst>
        </xdr:cNvPr>
        <xdr:cNvSpPr>
          <a:spLocks noChangeAspect="1" noChangeArrowheads="1"/>
        </xdr:cNvSpPr>
      </xdr:nvSpPr>
      <xdr:spPr bwMode="auto">
        <a:xfrm>
          <a:off x="43281600" y="9220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86" name="imgmasCP-2021-43876">
          <a:extLst>
            <a:ext uri="{FF2B5EF4-FFF2-40B4-BE49-F238E27FC236}">
              <a16:creationId xmlns:a16="http://schemas.microsoft.com/office/drawing/2014/main" id="{CCA5FB4F-D54C-4C40-B426-E412EE0F51D5}"/>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87" name="imgmasCP-2022-43876">
          <a:extLst>
            <a:ext uri="{FF2B5EF4-FFF2-40B4-BE49-F238E27FC236}">
              <a16:creationId xmlns:a16="http://schemas.microsoft.com/office/drawing/2014/main" id="{2394067A-900F-4D1E-B499-20FDF006F1C4}"/>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88" name="imgmasCP-2023-43876">
          <a:extLst>
            <a:ext uri="{FF2B5EF4-FFF2-40B4-BE49-F238E27FC236}">
              <a16:creationId xmlns:a16="http://schemas.microsoft.com/office/drawing/2014/main" id="{ABDB0A23-A9F8-4B2E-8CFE-A032584A2C22}"/>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89" name="imgmasCP-2020-43873">
          <a:extLst>
            <a:ext uri="{FF2B5EF4-FFF2-40B4-BE49-F238E27FC236}">
              <a16:creationId xmlns:a16="http://schemas.microsoft.com/office/drawing/2014/main" id="{2C9542E6-87B3-4A38-9861-ABF6F6685B12}"/>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90" name="imgmasCP-2021-43873">
          <a:extLst>
            <a:ext uri="{FF2B5EF4-FFF2-40B4-BE49-F238E27FC236}">
              <a16:creationId xmlns:a16="http://schemas.microsoft.com/office/drawing/2014/main" id="{9AAC1B23-54FD-4A39-89CD-B7FCC9606B94}"/>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8"/>
    <xdr:sp macro="" textlink="">
      <xdr:nvSpPr>
        <xdr:cNvPr id="91" name="imgmasCP-2022-43873">
          <a:extLst>
            <a:ext uri="{FF2B5EF4-FFF2-40B4-BE49-F238E27FC236}">
              <a16:creationId xmlns:a16="http://schemas.microsoft.com/office/drawing/2014/main" id="{4EDC5B2B-797C-44D2-BD04-715DC1BB5559}"/>
            </a:ext>
          </a:extLst>
        </xdr:cNvPr>
        <xdr:cNvSpPr>
          <a:spLocks noChangeAspect="1" noChangeArrowheads="1"/>
        </xdr:cNvSpPr>
      </xdr:nvSpPr>
      <xdr:spPr bwMode="auto">
        <a:xfrm>
          <a:off x="43281600" y="853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92" name="imgmasCP-2023-43873">
          <a:extLst>
            <a:ext uri="{FF2B5EF4-FFF2-40B4-BE49-F238E27FC236}">
              <a16:creationId xmlns:a16="http://schemas.microsoft.com/office/drawing/2014/main" id="{6A0EAE7B-08B0-4FCB-9AFE-61E5235084CF}"/>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93" name="imgmasCP-2020-43874">
          <a:extLst>
            <a:ext uri="{FF2B5EF4-FFF2-40B4-BE49-F238E27FC236}">
              <a16:creationId xmlns:a16="http://schemas.microsoft.com/office/drawing/2014/main" id="{1D8DBBC4-CCC3-46A1-A20E-57E685545FAB}"/>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94" name="imgmasCP-2021-43874">
          <a:extLst>
            <a:ext uri="{FF2B5EF4-FFF2-40B4-BE49-F238E27FC236}">
              <a16:creationId xmlns:a16="http://schemas.microsoft.com/office/drawing/2014/main" id="{8C0FE64B-DEE9-4FC8-A0E0-BDF1EF8C4457}"/>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8"/>
    <xdr:sp macro="" textlink="">
      <xdr:nvSpPr>
        <xdr:cNvPr id="95" name="imgmasCP-2022-43874">
          <a:extLst>
            <a:ext uri="{FF2B5EF4-FFF2-40B4-BE49-F238E27FC236}">
              <a16:creationId xmlns:a16="http://schemas.microsoft.com/office/drawing/2014/main" id="{0120DA5E-B3A0-4866-8ECC-384F09199F40}"/>
            </a:ext>
          </a:extLst>
        </xdr:cNvPr>
        <xdr:cNvSpPr>
          <a:spLocks noChangeAspect="1" noChangeArrowheads="1"/>
        </xdr:cNvSpPr>
      </xdr:nvSpPr>
      <xdr:spPr bwMode="auto">
        <a:xfrm>
          <a:off x="43281600" y="853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96" name="imgmasCP-2023-43874">
          <a:extLst>
            <a:ext uri="{FF2B5EF4-FFF2-40B4-BE49-F238E27FC236}">
              <a16:creationId xmlns:a16="http://schemas.microsoft.com/office/drawing/2014/main" id="{D1C7E463-D1F8-40AC-8D2E-0768A664C2A2}"/>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8"/>
    <xdr:sp macro="" textlink="">
      <xdr:nvSpPr>
        <xdr:cNvPr id="97" name="imgmasCP-2020-43876">
          <a:extLst>
            <a:ext uri="{FF2B5EF4-FFF2-40B4-BE49-F238E27FC236}">
              <a16:creationId xmlns:a16="http://schemas.microsoft.com/office/drawing/2014/main" id="{7325E036-5C6F-4250-9179-B78625488C78}"/>
            </a:ext>
          </a:extLst>
        </xdr:cNvPr>
        <xdr:cNvSpPr>
          <a:spLocks noChangeAspect="1" noChangeArrowheads="1"/>
        </xdr:cNvSpPr>
      </xdr:nvSpPr>
      <xdr:spPr bwMode="auto">
        <a:xfrm>
          <a:off x="43281600" y="853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98" name="imgmasCP-2021-43876">
          <a:extLst>
            <a:ext uri="{FF2B5EF4-FFF2-40B4-BE49-F238E27FC236}">
              <a16:creationId xmlns:a16="http://schemas.microsoft.com/office/drawing/2014/main" id="{78FA94DD-96D2-4F62-8DCB-04511EA1B0CC}"/>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99" name="imgmasCP-2022-43876">
          <a:extLst>
            <a:ext uri="{FF2B5EF4-FFF2-40B4-BE49-F238E27FC236}">
              <a16:creationId xmlns:a16="http://schemas.microsoft.com/office/drawing/2014/main" id="{70462EBB-AA45-4BB0-B362-1CA58E7CF140}"/>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100" name="imgmasCP-2023-43876">
          <a:extLst>
            <a:ext uri="{FF2B5EF4-FFF2-40B4-BE49-F238E27FC236}">
              <a16:creationId xmlns:a16="http://schemas.microsoft.com/office/drawing/2014/main" id="{37BDD133-A224-4935-A674-422DCF618059}"/>
            </a:ext>
          </a:extLst>
        </xdr:cNvPr>
        <xdr:cNvSpPr>
          <a:spLocks noChangeAspect="1" noChangeArrowheads="1"/>
        </xdr:cNvSpPr>
      </xdr:nvSpPr>
      <xdr:spPr bwMode="auto">
        <a:xfrm>
          <a:off x="432816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01" name="imgmasCP-2020-43873">
          <a:extLst>
            <a:ext uri="{FF2B5EF4-FFF2-40B4-BE49-F238E27FC236}">
              <a16:creationId xmlns:a16="http://schemas.microsoft.com/office/drawing/2014/main" id="{A4F4E3C3-F5AA-45E5-B30F-9C73B8896237}"/>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02" name="imgmasCP-2021-43873">
          <a:extLst>
            <a:ext uri="{FF2B5EF4-FFF2-40B4-BE49-F238E27FC236}">
              <a16:creationId xmlns:a16="http://schemas.microsoft.com/office/drawing/2014/main" id="{B6418B0D-E26B-4232-996C-4D772F5DCFCB}"/>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8"/>
    <xdr:sp macro="" textlink="">
      <xdr:nvSpPr>
        <xdr:cNvPr id="103" name="imgmasCP-2022-43873">
          <a:extLst>
            <a:ext uri="{FF2B5EF4-FFF2-40B4-BE49-F238E27FC236}">
              <a16:creationId xmlns:a16="http://schemas.microsoft.com/office/drawing/2014/main" id="{D36025E8-99A7-47D1-9EAE-BBB3A37DE57A}"/>
            </a:ext>
          </a:extLst>
        </xdr:cNvPr>
        <xdr:cNvSpPr>
          <a:spLocks noChangeAspect="1" noChangeArrowheads="1"/>
        </xdr:cNvSpPr>
      </xdr:nvSpPr>
      <xdr:spPr bwMode="auto">
        <a:xfrm>
          <a:off x="43281600" y="876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04" name="imgmasCP-2023-43873">
          <a:extLst>
            <a:ext uri="{FF2B5EF4-FFF2-40B4-BE49-F238E27FC236}">
              <a16:creationId xmlns:a16="http://schemas.microsoft.com/office/drawing/2014/main" id="{07C27E28-A5AF-4E42-88EA-E736743DF1DA}"/>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05" name="imgmasCP-2020-43874">
          <a:extLst>
            <a:ext uri="{FF2B5EF4-FFF2-40B4-BE49-F238E27FC236}">
              <a16:creationId xmlns:a16="http://schemas.microsoft.com/office/drawing/2014/main" id="{578DF91A-27A7-4192-99C8-BE3FC2060D89}"/>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06" name="imgmasCP-2021-43874">
          <a:extLst>
            <a:ext uri="{FF2B5EF4-FFF2-40B4-BE49-F238E27FC236}">
              <a16:creationId xmlns:a16="http://schemas.microsoft.com/office/drawing/2014/main" id="{21C3651E-4A6F-4DDD-8AEB-E8215523A1C9}"/>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8"/>
    <xdr:sp macro="" textlink="">
      <xdr:nvSpPr>
        <xdr:cNvPr id="107" name="imgmasCP-2022-43874">
          <a:extLst>
            <a:ext uri="{FF2B5EF4-FFF2-40B4-BE49-F238E27FC236}">
              <a16:creationId xmlns:a16="http://schemas.microsoft.com/office/drawing/2014/main" id="{BA3BE337-AC51-4F75-AF4A-826D3888A789}"/>
            </a:ext>
          </a:extLst>
        </xdr:cNvPr>
        <xdr:cNvSpPr>
          <a:spLocks noChangeAspect="1" noChangeArrowheads="1"/>
        </xdr:cNvSpPr>
      </xdr:nvSpPr>
      <xdr:spPr bwMode="auto">
        <a:xfrm>
          <a:off x="43281600" y="876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08" name="imgmasCP-2023-43874">
          <a:extLst>
            <a:ext uri="{FF2B5EF4-FFF2-40B4-BE49-F238E27FC236}">
              <a16:creationId xmlns:a16="http://schemas.microsoft.com/office/drawing/2014/main" id="{180F2C7C-8C00-4840-A9CD-8DD15EFE02F0}"/>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8"/>
    <xdr:sp macro="" textlink="">
      <xdr:nvSpPr>
        <xdr:cNvPr id="109" name="imgmasCP-2020-43876">
          <a:extLst>
            <a:ext uri="{FF2B5EF4-FFF2-40B4-BE49-F238E27FC236}">
              <a16:creationId xmlns:a16="http://schemas.microsoft.com/office/drawing/2014/main" id="{DF95B03E-9658-41EC-8485-173C5AED3BFA}"/>
            </a:ext>
          </a:extLst>
        </xdr:cNvPr>
        <xdr:cNvSpPr>
          <a:spLocks noChangeAspect="1" noChangeArrowheads="1"/>
        </xdr:cNvSpPr>
      </xdr:nvSpPr>
      <xdr:spPr bwMode="auto">
        <a:xfrm>
          <a:off x="43281600" y="876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10" name="imgmasCP-2021-43876">
          <a:extLst>
            <a:ext uri="{FF2B5EF4-FFF2-40B4-BE49-F238E27FC236}">
              <a16:creationId xmlns:a16="http://schemas.microsoft.com/office/drawing/2014/main" id="{68EBCF0B-B353-491B-A432-625A6AF49C52}"/>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11" name="imgmasCP-2022-43876">
          <a:extLst>
            <a:ext uri="{FF2B5EF4-FFF2-40B4-BE49-F238E27FC236}">
              <a16:creationId xmlns:a16="http://schemas.microsoft.com/office/drawing/2014/main" id="{1B299D46-8D92-424E-9CFB-EA1E2C045837}"/>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12" name="imgmasCP-2023-43876">
          <a:extLst>
            <a:ext uri="{FF2B5EF4-FFF2-40B4-BE49-F238E27FC236}">
              <a16:creationId xmlns:a16="http://schemas.microsoft.com/office/drawing/2014/main" id="{E1D73374-5B59-4C2A-88D8-DAC5A9E9512F}"/>
            </a:ext>
          </a:extLst>
        </xdr:cNvPr>
        <xdr:cNvSpPr>
          <a:spLocks noChangeAspect="1" noChangeArrowheads="1"/>
        </xdr:cNvSpPr>
      </xdr:nvSpPr>
      <xdr:spPr bwMode="auto">
        <a:xfrm>
          <a:off x="432816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13" name="imgmasCP-2020-43873">
          <a:extLst>
            <a:ext uri="{FF2B5EF4-FFF2-40B4-BE49-F238E27FC236}">
              <a16:creationId xmlns:a16="http://schemas.microsoft.com/office/drawing/2014/main" id="{4B734C05-A5B4-4C5D-938B-686D2DC5B5C9}"/>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14" name="imgmasCP-2021-43873">
          <a:extLst>
            <a:ext uri="{FF2B5EF4-FFF2-40B4-BE49-F238E27FC236}">
              <a16:creationId xmlns:a16="http://schemas.microsoft.com/office/drawing/2014/main" id="{4EC43A93-2F75-4997-8C06-A4FD083845CF}"/>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8"/>
    <xdr:sp macro="" textlink="">
      <xdr:nvSpPr>
        <xdr:cNvPr id="115" name="imgmasCP-2022-43873">
          <a:extLst>
            <a:ext uri="{FF2B5EF4-FFF2-40B4-BE49-F238E27FC236}">
              <a16:creationId xmlns:a16="http://schemas.microsoft.com/office/drawing/2014/main" id="{5381D81A-2860-406D-94A2-826FA2CFF1EC}"/>
            </a:ext>
          </a:extLst>
        </xdr:cNvPr>
        <xdr:cNvSpPr>
          <a:spLocks noChangeAspect="1" noChangeArrowheads="1"/>
        </xdr:cNvSpPr>
      </xdr:nvSpPr>
      <xdr:spPr bwMode="auto">
        <a:xfrm>
          <a:off x="43281600" y="8991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16" name="imgmasCP-2023-43873">
          <a:extLst>
            <a:ext uri="{FF2B5EF4-FFF2-40B4-BE49-F238E27FC236}">
              <a16:creationId xmlns:a16="http://schemas.microsoft.com/office/drawing/2014/main" id="{4508E49A-8B67-4A33-8E12-286E1B23D844}"/>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17" name="imgmasCP-2020-43874">
          <a:extLst>
            <a:ext uri="{FF2B5EF4-FFF2-40B4-BE49-F238E27FC236}">
              <a16:creationId xmlns:a16="http://schemas.microsoft.com/office/drawing/2014/main" id="{846F2456-5BE5-4270-ABF9-EF4BAF9EC489}"/>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18" name="imgmasCP-2021-43874">
          <a:extLst>
            <a:ext uri="{FF2B5EF4-FFF2-40B4-BE49-F238E27FC236}">
              <a16:creationId xmlns:a16="http://schemas.microsoft.com/office/drawing/2014/main" id="{8467D2F8-B46A-46CB-B1B5-33CC917C8BD1}"/>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8"/>
    <xdr:sp macro="" textlink="">
      <xdr:nvSpPr>
        <xdr:cNvPr id="119" name="imgmasCP-2022-43874">
          <a:extLst>
            <a:ext uri="{FF2B5EF4-FFF2-40B4-BE49-F238E27FC236}">
              <a16:creationId xmlns:a16="http://schemas.microsoft.com/office/drawing/2014/main" id="{AD01C6F3-D62D-4BF3-8712-6AC4228A4283}"/>
            </a:ext>
          </a:extLst>
        </xdr:cNvPr>
        <xdr:cNvSpPr>
          <a:spLocks noChangeAspect="1" noChangeArrowheads="1"/>
        </xdr:cNvSpPr>
      </xdr:nvSpPr>
      <xdr:spPr bwMode="auto">
        <a:xfrm>
          <a:off x="43281600" y="8991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20" name="imgmasCP-2023-43874">
          <a:extLst>
            <a:ext uri="{FF2B5EF4-FFF2-40B4-BE49-F238E27FC236}">
              <a16:creationId xmlns:a16="http://schemas.microsoft.com/office/drawing/2014/main" id="{B7CB263A-77FD-4572-8F9F-743517BEC7C7}"/>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8"/>
    <xdr:sp macro="" textlink="">
      <xdr:nvSpPr>
        <xdr:cNvPr id="121" name="imgmasCP-2020-43876">
          <a:extLst>
            <a:ext uri="{FF2B5EF4-FFF2-40B4-BE49-F238E27FC236}">
              <a16:creationId xmlns:a16="http://schemas.microsoft.com/office/drawing/2014/main" id="{DED049B4-4503-44DD-A8E9-E2B4ED7F6D24}"/>
            </a:ext>
          </a:extLst>
        </xdr:cNvPr>
        <xdr:cNvSpPr>
          <a:spLocks noChangeAspect="1" noChangeArrowheads="1"/>
        </xdr:cNvSpPr>
      </xdr:nvSpPr>
      <xdr:spPr bwMode="auto">
        <a:xfrm>
          <a:off x="43281600" y="8991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22" name="imgmasCP-2021-43876">
          <a:extLst>
            <a:ext uri="{FF2B5EF4-FFF2-40B4-BE49-F238E27FC236}">
              <a16:creationId xmlns:a16="http://schemas.microsoft.com/office/drawing/2014/main" id="{AB3B49F8-5C2C-4058-9721-4AE7574748CF}"/>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23" name="imgmasCP-2022-43876">
          <a:extLst>
            <a:ext uri="{FF2B5EF4-FFF2-40B4-BE49-F238E27FC236}">
              <a16:creationId xmlns:a16="http://schemas.microsoft.com/office/drawing/2014/main" id="{C0DF7C49-F753-4CFA-AC18-83B6FFED086E}"/>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24" name="imgmasCP-2023-43876">
          <a:extLst>
            <a:ext uri="{FF2B5EF4-FFF2-40B4-BE49-F238E27FC236}">
              <a16:creationId xmlns:a16="http://schemas.microsoft.com/office/drawing/2014/main" id="{A51A562E-99CD-424F-B06E-B9AA94E97B1F}"/>
            </a:ext>
          </a:extLst>
        </xdr:cNvPr>
        <xdr:cNvSpPr>
          <a:spLocks noChangeAspect="1" noChangeArrowheads="1"/>
        </xdr:cNvSpPr>
      </xdr:nvSpPr>
      <xdr:spPr bwMode="auto">
        <a:xfrm>
          <a:off x="432816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125" name="imgmasCP-2020-43873">
          <a:extLst>
            <a:ext uri="{FF2B5EF4-FFF2-40B4-BE49-F238E27FC236}">
              <a16:creationId xmlns:a16="http://schemas.microsoft.com/office/drawing/2014/main" id="{5DCFEB85-12F2-438D-A6C5-80F50C5FEBE6}"/>
            </a:ext>
          </a:extLst>
        </xdr:cNvPr>
        <xdr:cNvSpPr>
          <a:spLocks noChangeAspect="1" noChangeArrowheads="1"/>
        </xdr:cNvSpPr>
      </xdr:nvSpPr>
      <xdr:spPr bwMode="auto">
        <a:xfrm>
          <a:off x="471297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126" name="imgmasCP-2021-43873">
          <a:extLst>
            <a:ext uri="{FF2B5EF4-FFF2-40B4-BE49-F238E27FC236}">
              <a16:creationId xmlns:a16="http://schemas.microsoft.com/office/drawing/2014/main" id="{1929488F-4D19-4F32-9FC7-7A0AE690E00C}"/>
            </a:ext>
          </a:extLst>
        </xdr:cNvPr>
        <xdr:cNvSpPr>
          <a:spLocks noChangeAspect="1" noChangeArrowheads="1"/>
        </xdr:cNvSpPr>
      </xdr:nvSpPr>
      <xdr:spPr bwMode="auto">
        <a:xfrm>
          <a:off x="471297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8"/>
    <xdr:sp macro="" textlink="">
      <xdr:nvSpPr>
        <xdr:cNvPr id="127" name="imgmasCP-2022-43873">
          <a:extLst>
            <a:ext uri="{FF2B5EF4-FFF2-40B4-BE49-F238E27FC236}">
              <a16:creationId xmlns:a16="http://schemas.microsoft.com/office/drawing/2014/main" id="{3F771914-00AB-4E69-93BE-14163438A85C}"/>
            </a:ext>
          </a:extLst>
        </xdr:cNvPr>
        <xdr:cNvSpPr>
          <a:spLocks noChangeAspect="1" noChangeArrowheads="1"/>
        </xdr:cNvSpPr>
      </xdr:nvSpPr>
      <xdr:spPr bwMode="auto">
        <a:xfrm>
          <a:off x="43281600" y="9220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128" name="imgmasCP-2023-43873">
          <a:extLst>
            <a:ext uri="{FF2B5EF4-FFF2-40B4-BE49-F238E27FC236}">
              <a16:creationId xmlns:a16="http://schemas.microsoft.com/office/drawing/2014/main" id="{63FDFB5D-CA47-47C1-8147-4B71197D31CB}"/>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129" name="imgmasCP-2020-43874">
          <a:extLst>
            <a:ext uri="{FF2B5EF4-FFF2-40B4-BE49-F238E27FC236}">
              <a16:creationId xmlns:a16="http://schemas.microsoft.com/office/drawing/2014/main" id="{A27CAE22-7253-4C42-949E-123804563C95}"/>
            </a:ext>
          </a:extLst>
        </xdr:cNvPr>
        <xdr:cNvSpPr>
          <a:spLocks noChangeAspect="1" noChangeArrowheads="1"/>
        </xdr:cNvSpPr>
      </xdr:nvSpPr>
      <xdr:spPr bwMode="auto">
        <a:xfrm>
          <a:off x="471297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130" name="imgmasCP-2021-43874">
          <a:extLst>
            <a:ext uri="{FF2B5EF4-FFF2-40B4-BE49-F238E27FC236}">
              <a16:creationId xmlns:a16="http://schemas.microsoft.com/office/drawing/2014/main" id="{AA04D5BE-ADDC-4A41-A0BA-8F2FE7126BFE}"/>
            </a:ext>
          </a:extLst>
        </xdr:cNvPr>
        <xdr:cNvSpPr>
          <a:spLocks noChangeAspect="1" noChangeArrowheads="1"/>
        </xdr:cNvSpPr>
      </xdr:nvSpPr>
      <xdr:spPr bwMode="auto">
        <a:xfrm>
          <a:off x="471297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8"/>
    <xdr:sp macro="" textlink="">
      <xdr:nvSpPr>
        <xdr:cNvPr id="131" name="imgmasCP-2022-43874">
          <a:extLst>
            <a:ext uri="{FF2B5EF4-FFF2-40B4-BE49-F238E27FC236}">
              <a16:creationId xmlns:a16="http://schemas.microsoft.com/office/drawing/2014/main" id="{4CB21490-BE5D-451D-9012-A632C9CBEC0C}"/>
            </a:ext>
          </a:extLst>
        </xdr:cNvPr>
        <xdr:cNvSpPr>
          <a:spLocks noChangeAspect="1" noChangeArrowheads="1"/>
        </xdr:cNvSpPr>
      </xdr:nvSpPr>
      <xdr:spPr bwMode="auto">
        <a:xfrm>
          <a:off x="43281600" y="9220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132" name="imgmasCP-2023-43874">
          <a:extLst>
            <a:ext uri="{FF2B5EF4-FFF2-40B4-BE49-F238E27FC236}">
              <a16:creationId xmlns:a16="http://schemas.microsoft.com/office/drawing/2014/main" id="{7A6643DB-4EDC-4B3A-AD7F-51239D4BF52A}"/>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8"/>
    <xdr:sp macro="" textlink="">
      <xdr:nvSpPr>
        <xdr:cNvPr id="133" name="imgmasCP-2020-43876">
          <a:extLst>
            <a:ext uri="{FF2B5EF4-FFF2-40B4-BE49-F238E27FC236}">
              <a16:creationId xmlns:a16="http://schemas.microsoft.com/office/drawing/2014/main" id="{D72DE0EB-09EE-41CB-BC5A-B7BD96220185}"/>
            </a:ext>
          </a:extLst>
        </xdr:cNvPr>
        <xdr:cNvSpPr>
          <a:spLocks noChangeAspect="1" noChangeArrowheads="1"/>
        </xdr:cNvSpPr>
      </xdr:nvSpPr>
      <xdr:spPr bwMode="auto">
        <a:xfrm>
          <a:off x="43281600" y="9220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134" name="imgmasCP-2021-43876">
          <a:extLst>
            <a:ext uri="{FF2B5EF4-FFF2-40B4-BE49-F238E27FC236}">
              <a16:creationId xmlns:a16="http://schemas.microsoft.com/office/drawing/2014/main" id="{B8058697-4300-4D8A-94C0-FECE1AE4BDE2}"/>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135" name="imgmasCP-2022-43876">
          <a:extLst>
            <a:ext uri="{FF2B5EF4-FFF2-40B4-BE49-F238E27FC236}">
              <a16:creationId xmlns:a16="http://schemas.microsoft.com/office/drawing/2014/main" id="{6CDBD23E-6779-4EB3-9E50-D33A005882D0}"/>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43</xdr:row>
      <xdr:rowOff>0</xdr:rowOff>
    </xdr:from>
    <xdr:ext cx="304800" cy="302419"/>
    <xdr:sp macro="" textlink="">
      <xdr:nvSpPr>
        <xdr:cNvPr id="136" name="imgmasCP-2023-43876">
          <a:extLst>
            <a:ext uri="{FF2B5EF4-FFF2-40B4-BE49-F238E27FC236}">
              <a16:creationId xmlns:a16="http://schemas.microsoft.com/office/drawing/2014/main" id="{4E467E5D-1D62-4D2C-96FA-06D5EEF3E719}"/>
            </a:ext>
          </a:extLst>
        </xdr:cNvPr>
        <xdr:cNvSpPr>
          <a:spLocks noChangeAspect="1" noChangeArrowheads="1"/>
        </xdr:cNvSpPr>
      </xdr:nvSpPr>
      <xdr:spPr bwMode="auto">
        <a:xfrm>
          <a:off x="43281600" y="9220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137" name="imgmasCP-2020-43873">
          <a:extLst>
            <a:ext uri="{FF2B5EF4-FFF2-40B4-BE49-F238E27FC236}">
              <a16:creationId xmlns:a16="http://schemas.microsoft.com/office/drawing/2014/main" id="{282AFE26-539E-4BFC-A443-7385BA97A665}"/>
            </a:ext>
          </a:extLst>
        </xdr:cNvPr>
        <xdr:cNvSpPr>
          <a:spLocks noChangeAspect="1" noChangeArrowheads="1"/>
        </xdr:cNvSpPr>
      </xdr:nvSpPr>
      <xdr:spPr bwMode="auto">
        <a:xfrm>
          <a:off x="471297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2419"/>
    <xdr:sp macro="" textlink="">
      <xdr:nvSpPr>
        <xdr:cNvPr id="138" name="imgmasCP-2020-43874">
          <a:extLst>
            <a:ext uri="{FF2B5EF4-FFF2-40B4-BE49-F238E27FC236}">
              <a16:creationId xmlns:a16="http://schemas.microsoft.com/office/drawing/2014/main" id="{78A01373-64B9-47D1-9EF5-54FFABB8034C}"/>
            </a:ext>
          </a:extLst>
        </xdr:cNvPr>
        <xdr:cNvSpPr>
          <a:spLocks noChangeAspect="1" noChangeArrowheads="1"/>
        </xdr:cNvSpPr>
      </xdr:nvSpPr>
      <xdr:spPr bwMode="auto">
        <a:xfrm>
          <a:off x="47129700" y="830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139" name="imgmasCP-2020-43873">
          <a:extLst>
            <a:ext uri="{FF2B5EF4-FFF2-40B4-BE49-F238E27FC236}">
              <a16:creationId xmlns:a16="http://schemas.microsoft.com/office/drawing/2014/main" id="{BBC084BE-F4C0-4ACD-8274-16E104FD0EC4}"/>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40" name="imgmasCP-2021-43873">
          <a:extLst>
            <a:ext uri="{FF2B5EF4-FFF2-40B4-BE49-F238E27FC236}">
              <a16:creationId xmlns:a16="http://schemas.microsoft.com/office/drawing/2014/main" id="{3A0F5642-C152-4C7E-A6D3-862EF3F00100}"/>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40</xdr:row>
      <xdr:rowOff>0</xdr:rowOff>
    </xdr:from>
    <xdr:ext cx="304800" cy="302419"/>
    <xdr:sp macro="" textlink="">
      <xdr:nvSpPr>
        <xdr:cNvPr id="141" name="imgmasCP-2020-43874">
          <a:extLst>
            <a:ext uri="{FF2B5EF4-FFF2-40B4-BE49-F238E27FC236}">
              <a16:creationId xmlns:a16="http://schemas.microsoft.com/office/drawing/2014/main" id="{78E29B8B-81CE-4F55-9876-7F85E8A5836D}"/>
            </a:ext>
          </a:extLst>
        </xdr:cNvPr>
        <xdr:cNvSpPr>
          <a:spLocks noChangeAspect="1" noChangeArrowheads="1"/>
        </xdr:cNvSpPr>
      </xdr:nvSpPr>
      <xdr:spPr bwMode="auto">
        <a:xfrm>
          <a:off x="47129700" y="853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302419"/>
    <xdr:sp macro="" textlink="">
      <xdr:nvSpPr>
        <xdr:cNvPr id="142" name="imgmasCP-2021-43874">
          <a:extLst>
            <a:ext uri="{FF2B5EF4-FFF2-40B4-BE49-F238E27FC236}">
              <a16:creationId xmlns:a16="http://schemas.microsoft.com/office/drawing/2014/main" id="{6C9803D3-A8E6-4983-9D80-443FBCED051B}"/>
            </a:ext>
          </a:extLst>
        </xdr:cNvPr>
        <xdr:cNvSpPr>
          <a:spLocks noChangeAspect="1" noChangeArrowheads="1"/>
        </xdr:cNvSpPr>
      </xdr:nvSpPr>
      <xdr:spPr bwMode="auto">
        <a:xfrm>
          <a:off x="47129700" y="876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43" name="imgmasCP-2021-43873">
          <a:extLst>
            <a:ext uri="{FF2B5EF4-FFF2-40B4-BE49-F238E27FC236}">
              <a16:creationId xmlns:a16="http://schemas.microsoft.com/office/drawing/2014/main" id="{D5DCF872-26CE-4D70-846C-333DCBB419AF}"/>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302419"/>
    <xdr:sp macro="" textlink="">
      <xdr:nvSpPr>
        <xdr:cNvPr id="144" name="imgmasCP-2021-43874">
          <a:extLst>
            <a:ext uri="{FF2B5EF4-FFF2-40B4-BE49-F238E27FC236}">
              <a16:creationId xmlns:a16="http://schemas.microsoft.com/office/drawing/2014/main" id="{D4E9FEBC-08CF-44DC-9FBF-40D0DB081872}"/>
            </a:ext>
          </a:extLst>
        </xdr:cNvPr>
        <xdr:cNvSpPr>
          <a:spLocks noChangeAspect="1" noChangeArrowheads="1"/>
        </xdr:cNvSpPr>
      </xdr:nvSpPr>
      <xdr:spPr bwMode="auto">
        <a:xfrm>
          <a:off x="47129700" y="8991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26</xdr:row>
      <xdr:rowOff>0</xdr:rowOff>
    </xdr:from>
    <xdr:ext cx="304800" cy="302419"/>
    <xdr:sp macro="" textlink="">
      <xdr:nvSpPr>
        <xdr:cNvPr id="145" name="imgmasCP-2020-43873">
          <a:extLst>
            <a:ext uri="{FF2B5EF4-FFF2-40B4-BE49-F238E27FC236}">
              <a16:creationId xmlns:a16="http://schemas.microsoft.com/office/drawing/2014/main" id="{FF550FE9-152C-4D5F-8F4D-29889D5FCFCB}"/>
            </a:ext>
          </a:extLst>
        </xdr:cNvPr>
        <xdr:cNvSpPr>
          <a:spLocks noChangeAspect="1" noChangeArrowheads="1"/>
        </xdr:cNvSpPr>
      </xdr:nvSpPr>
      <xdr:spPr bwMode="auto">
        <a:xfrm>
          <a:off x="36272755" y="550117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26</xdr:row>
      <xdr:rowOff>0</xdr:rowOff>
    </xdr:from>
    <xdr:ext cx="304800" cy="302419"/>
    <xdr:sp macro="" textlink="">
      <xdr:nvSpPr>
        <xdr:cNvPr id="146" name="imgmasCP-2020-43874">
          <a:extLst>
            <a:ext uri="{FF2B5EF4-FFF2-40B4-BE49-F238E27FC236}">
              <a16:creationId xmlns:a16="http://schemas.microsoft.com/office/drawing/2014/main" id="{0AAD8985-91BF-4180-B97E-63B24B0AEDC4}"/>
            </a:ext>
          </a:extLst>
        </xdr:cNvPr>
        <xdr:cNvSpPr>
          <a:spLocks noChangeAspect="1" noChangeArrowheads="1"/>
        </xdr:cNvSpPr>
      </xdr:nvSpPr>
      <xdr:spPr bwMode="auto">
        <a:xfrm>
          <a:off x="36272755" y="550117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27</xdr:row>
      <xdr:rowOff>0</xdr:rowOff>
    </xdr:from>
    <xdr:ext cx="304800" cy="302419"/>
    <xdr:sp macro="" textlink="">
      <xdr:nvSpPr>
        <xdr:cNvPr id="147" name="imgmasCP-2020-43873">
          <a:extLst>
            <a:ext uri="{FF2B5EF4-FFF2-40B4-BE49-F238E27FC236}">
              <a16:creationId xmlns:a16="http://schemas.microsoft.com/office/drawing/2014/main" id="{463105F5-2A05-4405-BDBA-CB34E3665937}"/>
            </a:ext>
          </a:extLst>
        </xdr:cNvPr>
        <xdr:cNvSpPr>
          <a:spLocks noChangeAspect="1" noChangeArrowheads="1"/>
        </xdr:cNvSpPr>
      </xdr:nvSpPr>
      <xdr:spPr bwMode="auto">
        <a:xfrm>
          <a:off x="36272755" y="573443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2419"/>
    <xdr:sp macro="" textlink="">
      <xdr:nvSpPr>
        <xdr:cNvPr id="148" name="imgmasCP-2021-43873">
          <a:extLst>
            <a:ext uri="{FF2B5EF4-FFF2-40B4-BE49-F238E27FC236}">
              <a16:creationId xmlns:a16="http://schemas.microsoft.com/office/drawing/2014/main" id="{4DE9E2BC-FE0C-4E16-A15E-B38D67B0F08A}"/>
            </a:ext>
          </a:extLst>
        </xdr:cNvPr>
        <xdr:cNvSpPr>
          <a:spLocks noChangeAspect="1" noChangeArrowheads="1"/>
        </xdr:cNvSpPr>
      </xdr:nvSpPr>
      <xdr:spPr bwMode="auto">
        <a:xfrm>
          <a:off x="36272755" y="596770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27</xdr:row>
      <xdr:rowOff>0</xdr:rowOff>
    </xdr:from>
    <xdr:ext cx="304800" cy="302419"/>
    <xdr:sp macro="" textlink="">
      <xdr:nvSpPr>
        <xdr:cNvPr id="149" name="imgmasCP-2020-43874">
          <a:extLst>
            <a:ext uri="{FF2B5EF4-FFF2-40B4-BE49-F238E27FC236}">
              <a16:creationId xmlns:a16="http://schemas.microsoft.com/office/drawing/2014/main" id="{0C029B13-A895-4EF4-ABDC-F836A78067B2}"/>
            </a:ext>
          </a:extLst>
        </xdr:cNvPr>
        <xdr:cNvSpPr>
          <a:spLocks noChangeAspect="1" noChangeArrowheads="1"/>
        </xdr:cNvSpPr>
      </xdr:nvSpPr>
      <xdr:spPr bwMode="auto">
        <a:xfrm>
          <a:off x="36272755" y="573443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2419"/>
    <xdr:sp macro="" textlink="">
      <xdr:nvSpPr>
        <xdr:cNvPr id="150" name="imgmasCP-2021-43874">
          <a:extLst>
            <a:ext uri="{FF2B5EF4-FFF2-40B4-BE49-F238E27FC236}">
              <a16:creationId xmlns:a16="http://schemas.microsoft.com/office/drawing/2014/main" id="{CB03BBAA-E7F2-4C16-9D3D-AFFD2BC7E69E}"/>
            </a:ext>
          </a:extLst>
        </xdr:cNvPr>
        <xdr:cNvSpPr>
          <a:spLocks noChangeAspect="1" noChangeArrowheads="1"/>
        </xdr:cNvSpPr>
      </xdr:nvSpPr>
      <xdr:spPr bwMode="auto">
        <a:xfrm>
          <a:off x="36272755" y="596770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29</xdr:row>
      <xdr:rowOff>0</xdr:rowOff>
    </xdr:from>
    <xdr:ext cx="304800" cy="302419"/>
    <xdr:sp macro="" textlink="">
      <xdr:nvSpPr>
        <xdr:cNvPr id="151" name="imgmasCP-2021-43873">
          <a:extLst>
            <a:ext uri="{FF2B5EF4-FFF2-40B4-BE49-F238E27FC236}">
              <a16:creationId xmlns:a16="http://schemas.microsoft.com/office/drawing/2014/main" id="{CBBB4F87-A546-44EC-AD2C-906A5B04D380}"/>
            </a:ext>
          </a:extLst>
        </xdr:cNvPr>
        <xdr:cNvSpPr>
          <a:spLocks noChangeAspect="1" noChangeArrowheads="1"/>
        </xdr:cNvSpPr>
      </xdr:nvSpPr>
      <xdr:spPr bwMode="auto">
        <a:xfrm>
          <a:off x="36272755" y="62009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29</xdr:row>
      <xdr:rowOff>0</xdr:rowOff>
    </xdr:from>
    <xdr:ext cx="304800" cy="302419"/>
    <xdr:sp macro="" textlink="">
      <xdr:nvSpPr>
        <xdr:cNvPr id="152" name="imgmasCP-2021-43874">
          <a:extLst>
            <a:ext uri="{FF2B5EF4-FFF2-40B4-BE49-F238E27FC236}">
              <a16:creationId xmlns:a16="http://schemas.microsoft.com/office/drawing/2014/main" id="{BE67D242-8333-4A57-B915-EFB597393B9B}"/>
            </a:ext>
          </a:extLst>
        </xdr:cNvPr>
        <xdr:cNvSpPr>
          <a:spLocks noChangeAspect="1" noChangeArrowheads="1"/>
        </xdr:cNvSpPr>
      </xdr:nvSpPr>
      <xdr:spPr bwMode="auto">
        <a:xfrm>
          <a:off x="36272755" y="62009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53" name="imgmasCP-2021-43871">
          <a:extLst>
            <a:ext uri="{FF2B5EF4-FFF2-40B4-BE49-F238E27FC236}">
              <a16:creationId xmlns:a16="http://schemas.microsoft.com/office/drawing/2014/main" id="{C87F4E5A-246E-407C-B6A7-23A2F88D0142}"/>
            </a:ext>
          </a:extLst>
        </xdr:cNvPr>
        <xdr:cNvSpPr>
          <a:spLocks noChangeAspect="1" noChangeArrowheads="1"/>
        </xdr:cNvSpPr>
      </xdr:nvSpPr>
      <xdr:spPr bwMode="auto">
        <a:xfrm>
          <a:off x="24570612"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54" name="imgmasCP-2022-43871">
          <a:extLst>
            <a:ext uri="{FF2B5EF4-FFF2-40B4-BE49-F238E27FC236}">
              <a16:creationId xmlns:a16="http://schemas.microsoft.com/office/drawing/2014/main" id="{D9BE6C6F-B7DA-47CA-87FA-3D7A1470449C}"/>
            </a:ext>
          </a:extLst>
        </xdr:cNvPr>
        <xdr:cNvSpPr>
          <a:spLocks noChangeAspect="1" noChangeArrowheads="1"/>
        </xdr:cNvSpPr>
      </xdr:nvSpPr>
      <xdr:spPr bwMode="auto">
        <a:xfrm>
          <a:off x="24570612"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3"/>
    <xdr:sp macro="" textlink="">
      <xdr:nvSpPr>
        <xdr:cNvPr id="155" name="imgmasCP-2023-43871">
          <a:extLst>
            <a:ext uri="{FF2B5EF4-FFF2-40B4-BE49-F238E27FC236}">
              <a16:creationId xmlns:a16="http://schemas.microsoft.com/office/drawing/2014/main" id="{85745F03-C32E-48BD-BB3D-E6C1BF913E80}"/>
            </a:ext>
          </a:extLst>
        </xdr:cNvPr>
        <xdr:cNvSpPr>
          <a:spLocks noChangeAspect="1" noChangeArrowheads="1"/>
        </xdr:cNvSpPr>
      </xdr:nvSpPr>
      <xdr:spPr bwMode="auto">
        <a:xfrm>
          <a:off x="24570612" y="11604949"/>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56" name="imgmasCP-2020-43872">
          <a:extLst>
            <a:ext uri="{FF2B5EF4-FFF2-40B4-BE49-F238E27FC236}">
              <a16:creationId xmlns:a16="http://schemas.microsoft.com/office/drawing/2014/main" id="{A92E735F-3F9E-46DB-8F70-C66A90DF0258}"/>
            </a:ext>
          </a:extLst>
        </xdr:cNvPr>
        <xdr:cNvSpPr>
          <a:spLocks noChangeAspect="1" noChangeArrowheads="1"/>
        </xdr:cNvSpPr>
      </xdr:nvSpPr>
      <xdr:spPr bwMode="auto">
        <a:xfrm>
          <a:off x="24570612"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57" name="imgmasCP-2021-43872">
          <a:extLst>
            <a:ext uri="{FF2B5EF4-FFF2-40B4-BE49-F238E27FC236}">
              <a16:creationId xmlns:a16="http://schemas.microsoft.com/office/drawing/2014/main" id="{D2D6E658-81AC-4DE6-81C5-7E0ACF2E8799}"/>
            </a:ext>
          </a:extLst>
        </xdr:cNvPr>
        <xdr:cNvSpPr>
          <a:spLocks noChangeAspect="1" noChangeArrowheads="1"/>
        </xdr:cNvSpPr>
      </xdr:nvSpPr>
      <xdr:spPr bwMode="auto">
        <a:xfrm>
          <a:off x="24570612"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3"/>
    <xdr:sp macro="" textlink="">
      <xdr:nvSpPr>
        <xdr:cNvPr id="158" name="imgmasCP-2022-43872">
          <a:extLst>
            <a:ext uri="{FF2B5EF4-FFF2-40B4-BE49-F238E27FC236}">
              <a16:creationId xmlns:a16="http://schemas.microsoft.com/office/drawing/2014/main" id="{1822430C-207D-4BC6-999D-7C2F420C8D42}"/>
            </a:ext>
          </a:extLst>
        </xdr:cNvPr>
        <xdr:cNvSpPr>
          <a:spLocks noChangeAspect="1" noChangeArrowheads="1"/>
        </xdr:cNvSpPr>
      </xdr:nvSpPr>
      <xdr:spPr bwMode="auto">
        <a:xfrm>
          <a:off x="24570612" y="11604949"/>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59" name="imgmasCP-2023-43872">
          <a:extLst>
            <a:ext uri="{FF2B5EF4-FFF2-40B4-BE49-F238E27FC236}">
              <a16:creationId xmlns:a16="http://schemas.microsoft.com/office/drawing/2014/main" id="{791F3012-D79C-49A4-A98E-5CE05C25A435}"/>
            </a:ext>
          </a:extLst>
        </xdr:cNvPr>
        <xdr:cNvSpPr>
          <a:spLocks noChangeAspect="1" noChangeArrowheads="1"/>
        </xdr:cNvSpPr>
      </xdr:nvSpPr>
      <xdr:spPr bwMode="auto">
        <a:xfrm>
          <a:off x="24570612"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60" name="imgmasCP-2020-43873">
          <a:extLst>
            <a:ext uri="{FF2B5EF4-FFF2-40B4-BE49-F238E27FC236}">
              <a16:creationId xmlns:a16="http://schemas.microsoft.com/office/drawing/2014/main" id="{4BF8B171-E1D4-40A6-9205-9E95E77BCC4B}"/>
            </a:ext>
          </a:extLst>
        </xdr:cNvPr>
        <xdr:cNvSpPr>
          <a:spLocks noChangeAspect="1" noChangeArrowheads="1"/>
        </xdr:cNvSpPr>
      </xdr:nvSpPr>
      <xdr:spPr bwMode="auto">
        <a:xfrm>
          <a:off x="36272755"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61" name="imgmasCP-2021-43873">
          <a:extLst>
            <a:ext uri="{FF2B5EF4-FFF2-40B4-BE49-F238E27FC236}">
              <a16:creationId xmlns:a16="http://schemas.microsoft.com/office/drawing/2014/main" id="{7D66BF70-8D1B-49AF-B7B2-9B1A4D9384CE}"/>
            </a:ext>
          </a:extLst>
        </xdr:cNvPr>
        <xdr:cNvSpPr>
          <a:spLocks noChangeAspect="1" noChangeArrowheads="1"/>
        </xdr:cNvSpPr>
      </xdr:nvSpPr>
      <xdr:spPr bwMode="auto">
        <a:xfrm>
          <a:off x="36272755"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3"/>
    <xdr:sp macro="" textlink="">
      <xdr:nvSpPr>
        <xdr:cNvPr id="162" name="imgmasCP-2022-43873">
          <a:extLst>
            <a:ext uri="{FF2B5EF4-FFF2-40B4-BE49-F238E27FC236}">
              <a16:creationId xmlns:a16="http://schemas.microsoft.com/office/drawing/2014/main" id="{E6A20926-2386-40FA-823A-AF670EB58A83}"/>
            </a:ext>
          </a:extLst>
        </xdr:cNvPr>
        <xdr:cNvSpPr>
          <a:spLocks noChangeAspect="1" noChangeArrowheads="1"/>
        </xdr:cNvSpPr>
      </xdr:nvSpPr>
      <xdr:spPr bwMode="auto">
        <a:xfrm>
          <a:off x="32423878" y="11604949"/>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63" name="imgmasCP-2023-43873">
          <a:extLst>
            <a:ext uri="{FF2B5EF4-FFF2-40B4-BE49-F238E27FC236}">
              <a16:creationId xmlns:a16="http://schemas.microsoft.com/office/drawing/2014/main" id="{CBB877CA-4D76-405C-AC2B-42211082059F}"/>
            </a:ext>
          </a:extLst>
        </xdr:cNvPr>
        <xdr:cNvSpPr>
          <a:spLocks noChangeAspect="1" noChangeArrowheads="1"/>
        </xdr:cNvSpPr>
      </xdr:nvSpPr>
      <xdr:spPr bwMode="auto">
        <a:xfrm>
          <a:off x="32423878"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64" name="imgmasCP-2020-43874">
          <a:extLst>
            <a:ext uri="{FF2B5EF4-FFF2-40B4-BE49-F238E27FC236}">
              <a16:creationId xmlns:a16="http://schemas.microsoft.com/office/drawing/2014/main" id="{96FAFDB5-A06A-4071-B67B-103DAD5CA0D2}"/>
            </a:ext>
          </a:extLst>
        </xdr:cNvPr>
        <xdr:cNvSpPr>
          <a:spLocks noChangeAspect="1" noChangeArrowheads="1"/>
        </xdr:cNvSpPr>
      </xdr:nvSpPr>
      <xdr:spPr bwMode="auto">
        <a:xfrm>
          <a:off x="36272755"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65" name="imgmasCP-2021-43874">
          <a:extLst>
            <a:ext uri="{FF2B5EF4-FFF2-40B4-BE49-F238E27FC236}">
              <a16:creationId xmlns:a16="http://schemas.microsoft.com/office/drawing/2014/main" id="{86FB3AFA-6CD9-4AE5-896A-EC6BAFF152E3}"/>
            </a:ext>
          </a:extLst>
        </xdr:cNvPr>
        <xdr:cNvSpPr>
          <a:spLocks noChangeAspect="1" noChangeArrowheads="1"/>
        </xdr:cNvSpPr>
      </xdr:nvSpPr>
      <xdr:spPr bwMode="auto">
        <a:xfrm>
          <a:off x="36272755"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3"/>
    <xdr:sp macro="" textlink="">
      <xdr:nvSpPr>
        <xdr:cNvPr id="166" name="imgmasCP-2022-43874">
          <a:extLst>
            <a:ext uri="{FF2B5EF4-FFF2-40B4-BE49-F238E27FC236}">
              <a16:creationId xmlns:a16="http://schemas.microsoft.com/office/drawing/2014/main" id="{7FE39268-46BC-452F-BC26-57269018DE5C}"/>
            </a:ext>
          </a:extLst>
        </xdr:cNvPr>
        <xdr:cNvSpPr>
          <a:spLocks noChangeAspect="1" noChangeArrowheads="1"/>
        </xdr:cNvSpPr>
      </xdr:nvSpPr>
      <xdr:spPr bwMode="auto">
        <a:xfrm>
          <a:off x="32423878" y="11604949"/>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67" name="imgmasCP-2023-43874">
          <a:extLst>
            <a:ext uri="{FF2B5EF4-FFF2-40B4-BE49-F238E27FC236}">
              <a16:creationId xmlns:a16="http://schemas.microsoft.com/office/drawing/2014/main" id="{03275491-0F49-4D2F-B1D4-FDBF20DBB5DF}"/>
            </a:ext>
          </a:extLst>
        </xdr:cNvPr>
        <xdr:cNvSpPr>
          <a:spLocks noChangeAspect="1" noChangeArrowheads="1"/>
        </xdr:cNvSpPr>
      </xdr:nvSpPr>
      <xdr:spPr bwMode="auto">
        <a:xfrm>
          <a:off x="32423878"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3"/>
    <xdr:sp macro="" textlink="">
      <xdr:nvSpPr>
        <xdr:cNvPr id="168" name="imgmasCP-2020-43876">
          <a:extLst>
            <a:ext uri="{FF2B5EF4-FFF2-40B4-BE49-F238E27FC236}">
              <a16:creationId xmlns:a16="http://schemas.microsoft.com/office/drawing/2014/main" id="{8F0CFEFF-A354-42FB-B83D-A858A2169C8A}"/>
            </a:ext>
          </a:extLst>
        </xdr:cNvPr>
        <xdr:cNvSpPr>
          <a:spLocks noChangeAspect="1" noChangeArrowheads="1"/>
        </xdr:cNvSpPr>
      </xdr:nvSpPr>
      <xdr:spPr bwMode="auto">
        <a:xfrm>
          <a:off x="32423878" y="11604949"/>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69" name="imgmasCP-2021-43876">
          <a:extLst>
            <a:ext uri="{FF2B5EF4-FFF2-40B4-BE49-F238E27FC236}">
              <a16:creationId xmlns:a16="http://schemas.microsoft.com/office/drawing/2014/main" id="{0AB25AF5-AE1E-4391-8C9C-84AC29CB13B5}"/>
            </a:ext>
          </a:extLst>
        </xdr:cNvPr>
        <xdr:cNvSpPr>
          <a:spLocks noChangeAspect="1" noChangeArrowheads="1"/>
        </xdr:cNvSpPr>
      </xdr:nvSpPr>
      <xdr:spPr bwMode="auto">
        <a:xfrm>
          <a:off x="32423878"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70" name="imgmasCP-2022-43876">
          <a:extLst>
            <a:ext uri="{FF2B5EF4-FFF2-40B4-BE49-F238E27FC236}">
              <a16:creationId xmlns:a16="http://schemas.microsoft.com/office/drawing/2014/main" id="{AEF5FDC8-D5F2-465A-948B-8189C9159389}"/>
            </a:ext>
          </a:extLst>
        </xdr:cNvPr>
        <xdr:cNvSpPr>
          <a:spLocks noChangeAspect="1" noChangeArrowheads="1"/>
        </xdr:cNvSpPr>
      </xdr:nvSpPr>
      <xdr:spPr bwMode="auto">
        <a:xfrm>
          <a:off x="32423878"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77</xdr:row>
      <xdr:rowOff>0</xdr:rowOff>
    </xdr:from>
    <xdr:ext cx="304800" cy="325574"/>
    <xdr:sp macro="" textlink="">
      <xdr:nvSpPr>
        <xdr:cNvPr id="171" name="imgmasCP-2023-43876">
          <a:extLst>
            <a:ext uri="{FF2B5EF4-FFF2-40B4-BE49-F238E27FC236}">
              <a16:creationId xmlns:a16="http://schemas.microsoft.com/office/drawing/2014/main" id="{D02D750E-0AE3-428C-B60B-08E6EB7BD861}"/>
            </a:ext>
          </a:extLst>
        </xdr:cNvPr>
        <xdr:cNvSpPr>
          <a:spLocks noChangeAspect="1" noChangeArrowheads="1"/>
        </xdr:cNvSpPr>
      </xdr:nvSpPr>
      <xdr:spPr bwMode="auto">
        <a:xfrm>
          <a:off x="32423878" y="11604949"/>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52</xdr:row>
      <xdr:rowOff>0</xdr:rowOff>
    </xdr:from>
    <xdr:ext cx="304800" cy="302419"/>
    <xdr:sp macro="" textlink="">
      <xdr:nvSpPr>
        <xdr:cNvPr id="172" name="imgmasCP-2020-43873">
          <a:extLst>
            <a:ext uri="{FF2B5EF4-FFF2-40B4-BE49-F238E27FC236}">
              <a16:creationId xmlns:a16="http://schemas.microsoft.com/office/drawing/2014/main" id="{42419701-5EDD-42EE-BD39-C0E211FABD35}"/>
            </a:ext>
          </a:extLst>
        </xdr:cNvPr>
        <xdr:cNvSpPr>
          <a:spLocks noChangeAspect="1" noChangeArrowheads="1"/>
        </xdr:cNvSpPr>
      </xdr:nvSpPr>
      <xdr:spPr bwMode="auto">
        <a:xfrm>
          <a:off x="36272755" y="550117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52</xdr:row>
      <xdr:rowOff>0</xdr:rowOff>
    </xdr:from>
    <xdr:ext cx="304800" cy="302419"/>
    <xdr:sp macro="" textlink="">
      <xdr:nvSpPr>
        <xdr:cNvPr id="173" name="imgmasCP-2020-43874">
          <a:extLst>
            <a:ext uri="{FF2B5EF4-FFF2-40B4-BE49-F238E27FC236}">
              <a16:creationId xmlns:a16="http://schemas.microsoft.com/office/drawing/2014/main" id="{9F53E594-3032-4460-AFE4-869D63ED0E50}"/>
            </a:ext>
          </a:extLst>
        </xdr:cNvPr>
        <xdr:cNvSpPr>
          <a:spLocks noChangeAspect="1" noChangeArrowheads="1"/>
        </xdr:cNvSpPr>
      </xdr:nvSpPr>
      <xdr:spPr bwMode="auto">
        <a:xfrm>
          <a:off x="36272755" y="550117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53</xdr:row>
      <xdr:rowOff>0</xdr:rowOff>
    </xdr:from>
    <xdr:ext cx="304800" cy="302419"/>
    <xdr:sp macro="" textlink="">
      <xdr:nvSpPr>
        <xdr:cNvPr id="174" name="imgmasCP-2020-43873">
          <a:extLst>
            <a:ext uri="{FF2B5EF4-FFF2-40B4-BE49-F238E27FC236}">
              <a16:creationId xmlns:a16="http://schemas.microsoft.com/office/drawing/2014/main" id="{7D160292-12AD-4199-BC5F-C0C0B00A0C65}"/>
            </a:ext>
          </a:extLst>
        </xdr:cNvPr>
        <xdr:cNvSpPr>
          <a:spLocks noChangeAspect="1" noChangeArrowheads="1"/>
        </xdr:cNvSpPr>
      </xdr:nvSpPr>
      <xdr:spPr bwMode="auto">
        <a:xfrm>
          <a:off x="36272755" y="573443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54</xdr:row>
      <xdr:rowOff>0</xdr:rowOff>
    </xdr:from>
    <xdr:ext cx="304800" cy="302419"/>
    <xdr:sp macro="" textlink="">
      <xdr:nvSpPr>
        <xdr:cNvPr id="175" name="imgmasCP-2021-43873">
          <a:extLst>
            <a:ext uri="{FF2B5EF4-FFF2-40B4-BE49-F238E27FC236}">
              <a16:creationId xmlns:a16="http://schemas.microsoft.com/office/drawing/2014/main" id="{F2F7DDAC-A38F-4A20-A60D-5873BDD208D6}"/>
            </a:ext>
          </a:extLst>
        </xdr:cNvPr>
        <xdr:cNvSpPr>
          <a:spLocks noChangeAspect="1" noChangeArrowheads="1"/>
        </xdr:cNvSpPr>
      </xdr:nvSpPr>
      <xdr:spPr bwMode="auto">
        <a:xfrm>
          <a:off x="36272755" y="596770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53</xdr:row>
      <xdr:rowOff>0</xdr:rowOff>
    </xdr:from>
    <xdr:ext cx="304800" cy="302419"/>
    <xdr:sp macro="" textlink="">
      <xdr:nvSpPr>
        <xdr:cNvPr id="176" name="imgmasCP-2020-43874">
          <a:extLst>
            <a:ext uri="{FF2B5EF4-FFF2-40B4-BE49-F238E27FC236}">
              <a16:creationId xmlns:a16="http://schemas.microsoft.com/office/drawing/2014/main" id="{780070C0-327D-48BB-8699-30E5D5F195B7}"/>
            </a:ext>
          </a:extLst>
        </xdr:cNvPr>
        <xdr:cNvSpPr>
          <a:spLocks noChangeAspect="1" noChangeArrowheads="1"/>
        </xdr:cNvSpPr>
      </xdr:nvSpPr>
      <xdr:spPr bwMode="auto">
        <a:xfrm>
          <a:off x="36272755" y="573443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54</xdr:row>
      <xdr:rowOff>0</xdr:rowOff>
    </xdr:from>
    <xdr:ext cx="304800" cy="302419"/>
    <xdr:sp macro="" textlink="">
      <xdr:nvSpPr>
        <xdr:cNvPr id="177" name="imgmasCP-2021-43874">
          <a:extLst>
            <a:ext uri="{FF2B5EF4-FFF2-40B4-BE49-F238E27FC236}">
              <a16:creationId xmlns:a16="http://schemas.microsoft.com/office/drawing/2014/main" id="{A748A69A-E7DB-403A-8B24-F9AFCCC7FA85}"/>
            </a:ext>
          </a:extLst>
        </xdr:cNvPr>
        <xdr:cNvSpPr>
          <a:spLocks noChangeAspect="1" noChangeArrowheads="1"/>
        </xdr:cNvSpPr>
      </xdr:nvSpPr>
      <xdr:spPr bwMode="auto">
        <a:xfrm>
          <a:off x="36272755" y="596770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55</xdr:row>
      <xdr:rowOff>0</xdr:rowOff>
    </xdr:from>
    <xdr:ext cx="304800" cy="302419"/>
    <xdr:sp macro="" textlink="">
      <xdr:nvSpPr>
        <xdr:cNvPr id="178" name="imgmasCP-2021-43873">
          <a:extLst>
            <a:ext uri="{FF2B5EF4-FFF2-40B4-BE49-F238E27FC236}">
              <a16:creationId xmlns:a16="http://schemas.microsoft.com/office/drawing/2014/main" id="{5134CD3B-6800-4085-BE21-248759E06380}"/>
            </a:ext>
          </a:extLst>
        </xdr:cNvPr>
        <xdr:cNvSpPr>
          <a:spLocks noChangeAspect="1" noChangeArrowheads="1"/>
        </xdr:cNvSpPr>
      </xdr:nvSpPr>
      <xdr:spPr bwMode="auto">
        <a:xfrm>
          <a:off x="36272755" y="62009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55</xdr:row>
      <xdr:rowOff>0</xdr:rowOff>
    </xdr:from>
    <xdr:ext cx="304800" cy="302419"/>
    <xdr:sp macro="" textlink="">
      <xdr:nvSpPr>
        <xdr:cNvPr id="179" name="imgmasCP-2021-43874">
          <a:extLst>
            <a:ext uri="{FF2B5EF4-FFF2-40B4-BE49-F238E27FC236}">
              <a16:creationId xmlns:a16="http://schemas.microsoft.com/office/drawing/2014/main" id="{11BD5479-8E36-45CB-AD8E-6917B1E2BE4A}"/>
            </a:ext>
          </a:extLst>
        </xdr:cNvPr>
        <xdr:cNvSpPr>
          <a:spLocks noChangeAspect="1" noChangeArrowheads="1"/>
        </xdr:cNvSpPr>
      </xdr:nvSpPr>
      <xdr:spPr bwMode="auto">
        <a:xfrm>
          <a:off x="36272755" y="62009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180" name="imgmasCP-2020-43873">
          <a:extLst>
            <a:ext uri="{FF2B5EF4-FFF2-40B4-BE49-F238E27FC236}">
              <a16:creationId xmlns:a16="http://schemas.microsoft.com/office/drawing/2014/main" id="{77A5BC9E-38E1-4486-8354-A685D9A6020A}"/>
            </a:ext>
          </a:extLst>
        </xdr:cNvPr>
        <xdr:cNvSpPr>
          <a:spLocks noChangeAspect="1" noChangeArrowheads="1"/>
        </xdr:cNvSpPr>
      </xdr:nvSpPr>
      <xdr:spPr bwMode="auto">
        <a:xfrm>
          <a:off x="36272755"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181" name="imgmasCP-2021-43873">
          <a:extLst>
            <a:ext uri="{FF2B5EF4-FFF2-40B4-BE49-F238E27FC236}">
              <a16:creationId xmlns:a16="http://schemas.microsoft.com/office/drawing/2014/main" id="{2B4E5DA2-F07B-461E-AF58-DE502644DE82}"/>
            </a:ext>
          </a:extLst>
        </xdr:cNvPr>
        <xdr:cNvSpPr>
          <a:spLocks noChangeAspect="1" noChangeArrowheads="1"/>
        </xdr:cNvSpPr>
      </xdr:nvSpPr>
      <xdr:spPr bwMode="auto">
        <a:xfrm>
          <a:off x="36272755"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8"/>
    <xdr:sp macro="" textlink="">
      <xdr:nvSpPr>
        <xdr:cNvPr id="182" name="imgmasCP-2022-43873">
          <a:extLst>
            <a:ext uri="{FF2B5EF4-FFF2-40B4-BE49-F238E27FC236}">
              <a16:creationId xmlns:a16="http://schemas.microsoft.com/office/drawing/2014/main" id="{728CE05E-38C3-457A-B089-8458EB80BE22}"/>
            </a:ext>
          </a:extLst>
        </xdr:cNvPr>
        <xdr:cNvSpPr>
          <a:spLocks noChangeAspect="1" noChangeArrowheads="1"/>
        </xdr:cNvSpPr>
      </xdr:nvSpPr>
      <xdr:spPr bwMode="auto">
        <a:xfrm>
          <a:off x="32423878" y="1183821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183" name="imgmasCP-2023-43873">
          <a:extLst>
            <a:ext uri="{FF2B5EF4-FFF2-40B4-BE49-F238E27FC236}">
              <a16:creationId xmlns:a16="http://schemas.microsoft.com/office/drawing/2014/main" id="{1FE0FC46-6300-4AB0-8BC5-26D28E75223A}"/>
            </a:ext>
          </a:extLst>
        </xdr:cNvPr>
        <xdr:cNvSpPr>
          <a:spLocks noChangeAspect="1" noChangeArrowheads="1"/>
        </xdr:cNvSpPr>
      </xdr:nvSpPr>
      <xdr:spPr bwMode="auto">
        <a:xfrm>
          <a:off x="32423878"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184" name="imgmasCP-2020-43874">
          <a:extLst>
            <a:ext uri="{FF2B5EF4-FFF2-40B4-BE49-F238E27FC236}">
              <a16:creationId xmlns:a16="http://schemas.microsoft.com/office/drawing/2014/main" id="{D92502D8-2F34-4B9D-ABA5-78DC1D6A495D}"/>
            </a:ext>
          </a:extLst>
        </xdr:cNvPr>
        <xdr:cNvSpPr>
          <a:spLocks noChangeAspect="1" noChangeArrowheads="1"/>
        </xdr:cNvSpPr>
      </xdr:nvSpPr>
      <xdr:spPr bwMode="auto">
        <a:xfrm>
          <a:off x="36272755"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185" name="imgmasCP-2021-43874">
          <a:extLst>
            <a:ext uri="{FF2B5EF4-FFF2-40B4-BE49-F238E27FC236}">
              <a16:creationId xmlns:a16="http://schemas.microsoft.com/office/drawing/2014/main" id="{A61F5518-69B4-450A-AF8A-921D495410AF}"/>
            </a:ext>
          </a:extLst>
        </xdr:cNvPr>
        <xdr:cNvSpPr>
          <a:spLocks noChangeAspect="1" noChangeArrowheads="1"/>
        </xdr:cNvSpPr>
      </xdr:nvSpPr>
      <xdr:spPr bwMode="auto">
        <a:xfrm>
          <a:off x="36272755"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8"/>
    <xdr:sp macro="" textlink="">
      <xdr:nvSpPr>
        <xdr:cNvPr id="186" name="imgmasCP-2022-43874">
          <a:extLst>
            <a:ext uri="{FF2B5EF4-FFF2-40B4-BE49-F238E27FC236}">
              <a16:creationId xmlns:a16="http://schemas.microsoft.com/office/drawing/2014/main" id="{90E5BAD0-9F6F-45B7-ACC0-9FED7558F8CC}"/>
            </a:ext>
          </a:extLst>
        </xdr:cNvPr>
        <xdr:cNvSpPr>
          <a:spLocks noChangeAspect="1" noChangeArrowheads="1"/>
        </xdr:cNvSpPr>
      </xdr:nvSpPr>
      <xdr:spPr bwMode="auto">
        <a:xfrm>
          <a:off x="32423878" y="1183821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187" name="imgmasCP-2023-43874">
          <a:extLst>
            <a:ext uri="{FF2B5EF4-FFF2-40B4-BE49-F238E27FC236}">
              <a16:creationId xmlns:a16="http://schemas.microsoft.com/office/drawing/2014/main" id="{D5E249E6-7483-49BC-89DA-B72947237712}"/>
            </a:ext>
          </a:extLst>
        </xdr:cNvPr>
        <xdr:cNvSpPr>
          <a:spLocks noChangeAspect="1" noChangeArrowheads="1"/>
        </xdr:cNvSpPr>
      </xdr:nvSpPr>
      <xdr:spPr bwMode="auto">
        <a:xfrm>
          <a:off x="32423878"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8"/>
    <xdr:sp macro="" textlink="">
      <xdr:nvSpPr>
        <xdr:cNvPr id="188" name="imgmasCP-2020-43876">
          <a:extLst>
            <a:ext uri="{FF2B5EF4-FFF2-40B4-BE49-F238E27FC236}">
              <a16:creationId xmlns:a16="http://schemas.microsoft.com/office/drawing/2014/main" id="{145EF55D-5E94-4FF9-9A2A-EA07E235F752}"/>
            </a:ext>
          </a:extLst>
        </xdr:cNvPr>
        <xdr:cNvSpPr>
          <a:spLocks noChangeAspect="1" noChangeArrowheads="1"/>
        </xdr:cNvSpPr>
      </xdr:nvSpPr>
      <xdr:spPr bwMode="auto">
        <a:xfrm>
          <a:off x="32423878" y="1183821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189" name="imgmasCP-2021-43876">
          <a:extLst>
            <a:ext uri="{FF2B5EF4-FFF2-40B4-BE49-F238E27FC236}">
              <a16:creationId xmlns:a16="http://schemas.microsoft.com/office/drawing/2014/main" id="{4883692A-2170-4A7F-A060-613F42B9972E}"/>
            </a:ext>
          </a:extLst>
        </xdr:cNvPr>
        <xdr:cNvSpPr>
          <a:spLocks noChangeAspect="1" noChangeArrowheads="1"/>
        </xdr:cNvSpPr>
      </xdr:nvSpPr>
      <xdr:spPr bwMode="auto">
        <a:xfrm>
          <a:off x="32423878"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190" name="imgmasCP-2022-43876">
          <a:extLst>
            <a:ext uri="{FF2B5EF4-FFF2-40B4-BE49-F238E27FC236}">
              <a16:creationId xmlns:a16="http://schemas.microsoft.com/office/drawing/2014/main" id="{AF58E5C1-6228-419F-BB52-F6CF33C3D235}"/>
            </a:ext>
          </a:extLst>
        </xdr:cNvPr>
        <xdr:cNvSpPr>
          <a:spLocks noChangeAspect="1" noChangeArrowheads="1"/>
        </xdr:cNvSpPr>
      </xdr:nvSpPr>
      <xdr:spPr bwMode="auto">
        <a:xfrm>
          <a:off x="32423878"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191" name="imgmasCP-2023-43876">
          <a:extLst>
            <a:ext uri="{FF2B5EF4-FFF2-40B4-BE49-F238E27FC236}">
              <a16:creationId xmlns:a16="http://schemas.microsoft.com/office/drawing/2014/main" id="{9AAFF5B8-10F8-42B0-AD9A-859A0C326BCA}"/>
            </a:ext>
          </a:extLst>
        </xdr:cNvPr>
        <xdr:cNvSpPr>
          <a:spLocks noChangeAspect="1" noChangeArrowheads="1"/>
        </xdr:cNvSpPr>
      </xdr:nvSpPr>
      <xdr:spPr bwMode="auto">
        <a:xfrm>
          <a:off x="32423878"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192" name="imgmasCP-2020-43873">
          <a:extLst>
            <a:ext uri="{FF2B5EF4-FFF2-40B4-BE49-F238E27FC236}">
              <a16:creationId xmlns:a16="http://schemas.microsoft.com/office/drawing/2014/main" id="{C020464E-70EB-429E-9C32-3003FC608C22}"/>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193" name="imgmasCP-2021-43873">
          <a:extLst>
            <a:ext uri="{FF2B5EF4-FFF2-40B4-BE49-F238E27FC236}">
              <a16:creationId xmlns:a16="http://schemas.microsoft.com/office/drawing/2014/main" id="{33399A2B-4B27-41CD-A197-BE7B437B582E}"/>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8"/>
    <xdr:sp macro="" textlink="">
      <xdr:nvSpPr>
        <xdr:cNvPr id="194" name="imgmasCP-2022-43873">
          <a:extLst>
            <a:ext uri="{FF2B5EF4-FFF2-40B4-BE49-F238E27FC236}">
              <a16:creationId xmlns:a16="http://schemas.microsoft.com/office/drawing/2014/main" id="{DB3AF0DD-1435-4498-B856-FD090BAB3B09}"/>
            </a:ext>
          </a:extLst>
        </xdr:cNvPr>
        <xdr:cNvSpPr>
          <a:spLocks noChangeAspect="1" noChangeArrowheads="1"/>
        </xdr:cNvSpPr>
      </xdr:nvSpPr>
      <xdr:spPr bwMode="auto">
        <a:xfrm>
          <a:off x="32423878" y="1207148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195" name="imgmasCP-2023-43873">
          <a:extLst>
            <a:ext uri="{FF2B5EF4-FFF2-40B4-BE49-F238E27FC236}">
              <a16:creationId xmlns:a16="http://schemas.microsoft.com/office/drawing/2014/main" id="{3700FD15-CFB9-49C4-8118-53F383B2E86F}"/>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196" name="imgmasCP-2020-43874">
          <a:extLst>
            <a:ext uri="{FF2B5EF4-FFF2-40B4-BE49-F238E27FC236}">
              <a16:creationId xmlns:a16="http://schemas.microsoft.com/office/drawing/2014/main" id="{043E10F0-8467-4190-BC07-ECF6370F9A5C}"/>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197" name="imgmasCP-2021-43874">
          <a:extLst>
            <a:ext uri="{FF2B5EF4-FFF2-40B4-BE49-F238E27FC236}">
              <a16:creationId xmlns:a16="http://schemas.microsoft.com/office/drawing/2014/main" id="{3305428F-10EA-4AB3-9790-014FB80CDF90}"/>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8"/>
    <xdr:sp macro="" textlink="">
      <xdr:nvSpPr>
        <xdr:cNvPr id="198" name="imgmasCP-2022-43874">
          <a:extLst>
            <a:ext uri="{FF2B5EF4-FFF2-40B4-BE49-F238E27FC236}">
              <a16:creationId xmlns:a16="http://schemas.microsoft.com/office/drawing/2014/main" id="{43F65E62-986E-436E-BD47-1903EC263112}"/>
            </a:ext>
          </a:extLst>
        </xdr:cNvPr>
        <xdr:cNvSpPr>
          <a:spLocks noChangeAspect="1" noChangeArrowheads="1"/>
        </xdr:cNvSpPr>
      </xdr:nvSpPr>
      <xdr:spPr bwMode="auto">
        <a:xfrm>
          <a:off x="32423878" y="1207148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199" name="imgmasCP-2023-43874">
          <a:extLst>
            <a:ext uri="{FF2B5EF4-FFF2-40B4-BE49-F238E27FC236}">
              <a16:creationId xmlns:a16="http://schemas.microsoft.com/office/drawing/2014/main" id="{BABA509F-4F82-49CF-8861-551977CB42A1}"/>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8"/>
    <xdr:sp macro="" textlink="">
      <xdr:nvSpPr>
        <xdr:cNvPr id="200" name="imgmasCP-2020-43876">
          <a:extLst>
            <a:ext uri="{FF2B5EF4-FFF2-40B4-BE49-F238E27FC236}">
              <a16:creationId xmlns:a16="http://schemas.microsoft.com/office/drawing/2014/main" id="{DAFECCFF-BDBF-47DB-89D2-088A5BF85A21}"/>
            </a:ext>
          </a:extLst>
        </xdr:cNvPr>
        <xdr:cNvSpPr>
          <a:spLocks noChangeAspect="1" noChangeArrowheads="1"/>
        </xdr:cNvSpPr>
      </xdr:nvSpPr>
      <xdr:spPr bwMode="auto">
        <a:xfrm>
          <a:off x="32423878" y="1207148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01" name="imgmasCP-2021-43876">
          <a:extLst>
            <a:ext uri="{FF2B5EF4-FFF2-40B4-BE49-F238E27FC236}">
              <a16:creationId xmlns:a16="http://schemas.microsoft.com/office/drawing/2014/main" id="{7FFF6C03-FC60-4593-8CE9-BCACBF16CAFE}"/>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02" name="imgmasCP-2022-43876">
          <a:extLst>
            <a:ext uri="{FF2B5EF4-FFF2-40B4-BE49-F238E27FC236}">
              <a16:creationId xmlns:a16="http://schemas.microsoft.com/office/drawing/2014/main" id="{5DD02FD3-769D-4770-B4DC-5C92BC1EE8FD}"/>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03" name="imgmasCP-2023-43876">
          <a:extLst>
            <a:ext uri="{FF2B5EF4-FFF2-40B4-BE49-F238E27FC236}">
              <a16:creationId xmlns:a16="http://schemas.microsoft.com/office/drawing/2014/main" id="{938C286B-EBAA-4265-9DAD-608790E900A6}"/>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04" name="imgmasCP-2020-43873">
          <a:extLst>
            <a:ext uri="{FF2B5EF4-FFF2-40B4-BE49-F238E27FC236}">
              <a16:creationId xmlns:a16="http://schemas.microsoft.com/office/drawing/2014/main" id="{92994158-6989-4488-A62B-397F4823B3ED}"/>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05" name="imgmasCP-2021-43873">
          <a:extLst>
            <a:ext uri="{FF2B5EF4-FFF2-40B4-BE49-F238E27FC236}">
              <a16:creationId xmlns:a16="http://schemas.microsoft.com/office/drawing/2014/main" id="{40B329FB-F141-489B-84CF-509D9123F349}"/>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8"/>
    <xdr:sp macro="" textlink="">
      <xdr:nvSpPr>
        <xdr:cNvPr id="206" name="imgmasCP-2022-43873">
          <a:extLst>
            <a:ext uri="{FF2B5EF4-FFF2-40B4-BE49-F238E27FC236}">
              <a16:creationId xmlns:a16="http://schemas.microsoft.com/office/drawing/2014/main" id="{36BBF224-BC42-432C-A9CA-377D7FFA3ADE}"/>
            </a:ext>
          </a:extLst>
        </xdr:cNvPr>
        <xdr:cNvSpPr>
          <a:spLocks noChangeAspect="1" noChangeArrowheads="1"/>
        </xdr:cNvSpPr>
      </xdr:nvSpPr>
      <xdr:spPr bwMode="auto">
        <a:xfrm>
          <a:off x="32423878" y="1230474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07" name="imgmasCP-2023-43873">
          <a:extLst>
            <a:ext uri="{FF2B5EF4-FFF2-40B4-BE49-F238E27FC236}">
              <a16:creationId xmlns:a16="http://schemas.microsoft.com/office/drawing/2014/main" id="{66E24AF9-AC65-43DA-9A32-797D81BC0F12}"/>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08" name="imgmasCP-2020-43874">
          <a:extLst>
            <a:ext uri="{FF2B5EF4-FFF2-40B4-BE49-F238E27FC236}">
              <a16:creationId xmlns:a16="http://schemas.microsoft.com/office/drawing/2014/main" id="{718ECB54-67BB-4FC0-8CDB-D51BB19D044B}"/>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09" name="imgmasCP-2021-43874">
          <a:extLst>
            <a:ext uri="{FF2B5EF4-FFF2-40B4-BE49-F238E27FC236}">
              <a16:creationId xmlns:a16="http://schemas.microsoft.com/office/drawing/2014/main" id="{EFBBFBDB-7306-4A07-BA62-B7AA23EFFE04}"/>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8"/>
    <xdr:sp macro="" textlink="">
      <xdr:nvSpPr>
        <xdr:cNvPr id="210" name="imgmasCP-2022-43874">
          <a:extLst>
            <a:ext uri="{FF2B5EF4-FFF2-40B4-BE49-F238E27FC236}">
              <a16:creationId xmlns:a16="http://schemas.microsoft.com/office/drawing/2014/main" id="{9CF9B493-75E9-401A-B572-AB436C6741B2}"/>
            </a:ext>
          </a:extLst>
        </xdr:cNvPr>
        <xdr:cNvSpPr>
          <a:spLocks noChangeAspect="1" noChangeArrowheads="1"/>
        </xdr:cNvSpPr>
      </xdr:nvSpPr>
      <xdr:spPr bwMode="auto">
        <a:xfrm>
          <a:off x="32423878" y="1230474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11" name="imgmasCP-2023-43874">
          <a:extLst>
            <a:ext uri="{FF2B5EF4-FFF2-40B4-BE49-F238E27FC236}">
              <a16:creationId xmlns:a16="http://schemas.microsoft.com/office/drawing/2014/main" id="{4AC716A7-8147-4A55-BE9E-85AD4B90F43D}"/>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8"/>
    <xdr:sp macro="" textlink="">
      <xdr:nvSpPr>
        <xdr:cNvPr id="212" name="imgmasCP-2020-43876">
          <a:extLst>
            <a:ext uri="{FF2B5EF4-FFF2-40B4-BE49-F238E27FC236}">
              <a16:creationId xmlns:a16="http://schemas.microsoft.com/office/drawing/2014/main" id="{D5E3E17E-6055-40CC-B4C6-9765D10E6086}"/>
            </a:ext>
          </a:extLst>
        </xdr:cNvPr>
        <xdr:cNvSpPr>
          <a:spLocks noChangeAspect="1" noChangeArrowheads="1"/>
        </xdr:cNvSpPr>
      </xdr:nvSpPr>
      <xdr:spPr bwMode="auto">
        <a:xfrm>
          <a:off x="32423878" y="1230474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13" name="imgmasCP-2021-43876">
          <a:extLst>
            <a:ext uri="{FF2B5EF4-FFF2-40B4-BE49-F238E27FC236}">
              <a16:creationId xmlns:a16="http://schemas.microsoft.com/office/drawing/2014/main" id="{857B50E2-09E8-45CF-84A0-11B76C10FF4F}"/>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14" name="imgmasCP-2022-43876">
          <a:extLst>
            <a:ext uri="{FF2B5EF4-FFF2-40B4-BE49-F238E27FC236}">
              <a16:creationId xmlns:a16="http://schemas.microsoft.com/office/drawing/2014/main" id="{23FF8EA9-DE86-4176-AF73-BF4E2ACEF34C}"/>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15" name="imgmasCP-2023-43876">
          <a:extLst>
            <a:ext uri="{FF2B5EF4-FFF2-40B4-BE49-F238E27FC236}">
              <a16:creationId xmlns:a16="http://schemas.microsoft.com/office/drawing/2014/main" id="{EE4BD27C-043B-4164-85FD-C8200312A702}"/>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16" name="imgmasCP-2020-43873">
          <a:extLst>
            <a:ext uri="{FF2B5EF4-FFF2-40B4-BE49-F238E27FC236}">
              <a16:creationId xmlns:a16="http://schemas.microsoft.com/office/drawing/2014/main" id="{3C0AC8BA-485A-45E0-AAB7-A15D609531D5}"/>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17" name="imgmasCP-2021-43873">
          <a:extLst>
            <a:ext uri="{FF2B5EF4-FFF2-40B4-BE49-F238E27FC236}">
              <a16:creationId xmlns:a16="http://schemas.microsoft.com/office/drawing/2014/main" id="{802543D4-55B8-4E88-A0A0-97E02E40B1F4}"/>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8"/>
    <xdr:sp macro="" textlink="">
      <xdr:nvSpPr>
        <xdr:cNvPr id="218" name="imgmasCP-2022-43873">
          <a:extLst>
            <a:ext uri="{FF2B5EF4-FFF2-40B4-BE49-F238E27FC236}">
              <a16:creationId xmlns:a16="http://schemas.microsoft.com/office/drawing/2014/main" id="{402D76D1-8557-49FE-9364-D7F0777B95B6}"/>
            </a:ext>
          </a:extLst>
        </xdr:cNvPr>
        <xdr:cNvSpPr>
          <a:spLocks noChangeAspect="1" noChangeArrowheads="1"/>
        </xdr:cNvSpPr>
      </xdr:nvSpPr>
      <xdr:spPr bwMode="auto">
        <a:xfrm>
          <a:off x="32423878" y="1253801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19" name="imgmasCP-2023-43873">
          <a:extLst>
            <a:ext uri="{FF2B5EF4-FFF2-40B4-BE49-F238E27FC236}">
              <a16:creationId xmlns:a16="http://schemas.microsoft.com/office/drawing/2014/main" id="{4FD8A7B2-F09E-48EC-A95E-A0F89DA98D33}"/>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20" name="imgmasCP-2020-43874">
          <a:extLst>
            <a:ext uri="{FF2B5EF4-FFF2-40B4-BE49-F238E27FC236}">
              <a16:creationId xmlns:a16="http://schemas.microsoft.com/office/drawing/2014/main" id="{6F29D8C6-6A4A-4635-8D72-6E9EDC2DAF4D}"/>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21" name="imgmasCP-2021-43874">
          <a:extLst>
            <a:ext uri="{FF2B5EF4-FFF2-40B4-BE49-F238E27FC236}">
              <a16:creationId xmlns:a16="http://schemas.microsoft.com/office/drawing/2014/main" id="{E0EEC75E-AF2F-4049-B341-710E8AFCB225}"/>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8"/>
    <xdr:sp macro="" textlink="">
      <xdr:nvSpPr>
        <xdr:cNvPr id="222" name="imgmasCP-2022-43874">
          <a:extLst>
            <a:ext uri="{FF2B5EF4-FFF2-40B4-BE49-F238E27FC236}">
              <a16:creationId xmlns:a16="http://schemas.microsoft.com/office/drawing/2014/main" id="{87819538-117D-4517-A220-CCDF2EDC610F}"/>
            </a:ext>
          </a:extLst>
        </xdr:cNvPr>
        <xdr:cNvSpPr>
          <a:spLocks noChangeAspect="1" noChangeArrowheads="1"/>
        </xdr:cNvSpPr>
      </xdr:nvSpPr>
      <xdr:spPr bwMode="auto">
        <a:xfrm>
          <a:off x="32423878" y="1253801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23" name="imgmasCP-2023-43874">
          <a:extLst>
            <a:ext uri="{FF2B5EF4-FFF2-40B4-BE49-F238E27FC236}">
              <a16:creationId xmlns:a16="http://schemas.microsoft.com/office/drawing/2014/main" id="{BDDFE8F0-4E99-456B-966E-B115FAAB57C9}"/>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8"/>
    <xdr:sp macro="" textlink="">
      <xdr:nvSpPr>
        <xdr:cNvPr id="224" name="imgmasCP-2020-43876">
          <a:extLst>
            <a:ext uri="{FF2B5EF4-FFF2-40B4-BE49-F238E27FC236}">
              <a16:creationId xmlns:a16="http://schemas.microsoft.com/office/drawing/2014/main" id="{DAF9EA63-E8C1-463C-B8F9-2E698C9CD685}"/>
            </a:ext>
          </a:extLst>
        </xdr:cNvPr>
        <xdr:cNvSpPr>
          <a:spLocks noChangeAspect="1" noChangeArrowheads="1"/>
        </xdr:cNvSpPr>
      </xdr:nvSpPr>
      <xdr:spPr bwMode="auto">
        <a:xfrm>
          <a:off x="32423878" y="1253801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25" name="imgmasCP-2021-43876">
          <a:extLst>
            <a:ext uri="{FF2B5EF4-FFF2-40B4-BE49-F238E27FC236}">
              <a16:creationId xmlns:a16="http://schemas.microsoft.com/office/drawing/2014/main" id="{9B37C9F9-E954-4668-B9AC-5A72B1EB2188}"/>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26" name="imgmasCP-2022-43876">
          <a:extLst>
            <a:ext uri="{FF2B5EF4-FFF2-40B4-BE49-F238E27FC236}">
              <a16:creationId xmlns:a16="http://schemas.microsoft.com/office/drawing/2014/main" id="{5A5EE54C-5422-42B2-83F6-66B56C775496}"/>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27" name="imgmasCP-2023-43876">
          <a:extLst>
            <a:ext uri="{FF2B5EF4-FFF2-40B4-BE49-F238E27FC236}">
              <a16:creationId xmlns:a16="http://schemas.microsoft.com/office/drawing/2014/main" id="{1F4DCDA1-D010-4504-8E4F-766153BB2E41}"/>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28" name="imgmasCP-2020-43873">
          <a:extLst>
            <a:ext uri="{FF2B5EF4-FFF2-40B4-BE49-F238E27FC236}">
              <a16:creationId xmlns:a16="http://schemas.microsoft.com/office/drawing/2014/main" id="{F75318B0-1A68-4684-9381-50CAC43697DB}"/>
            </a:ext>
          </a:extLst>
        </xdr:cNvPr>
        <xdr:cNvSpPr>
          <a:spLocks noChangeAspect="1" noChangeArrowheads="1"/>
        </xdr:cNvSpPr>
      </xdr:nvSpPr>
      <xdr:spPr bwMode="auto">
        <a:xfrm>
          <a:off x="36272755"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29" name="imgmasCP-2021-43873">
          <a:extLst>
            <a:ext uri="{FF2B5EF4-FFF2-40B4-BE49-F238E27FC236}">
              <a16:creationId xmlns:a16="http://schemas.microsoft.com/office/drawing/2014/main" id="{A3A98DE2-0F8D-4E12-B735-B3B5E419B22B}"/>
            </a:ext>
          </a:extLst>
        </xdr:cNvPr>
        <xdr:cNvSpPr>
          <a:spLocks noChangeAspect="1" noChangeArrowheads="1"/>
        </xdr:cNvSpPr>
      </xdr:nvSpPr>
      <xdr:spPr bwMode="auto">
        <a:xfrm>
          <a:off x="36272755"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8"/>
    <xdr:sp macro="" textlink="">
      <xdr:nvSpPr>
        <xdr:cNvPr id="230" name="imgmasCP-2022-43873">
          <a:extLst>
            <a:ext uri="{FF2B5EF4-FFF2-40B4-BE49-F238E27FC236}">
              <a16:creationId xmlns:a16="http://schemas.microsoft.com/office/drawing/2014/main" id="{FBBD0B53-9A67-4AA5-A7DF-3FF368E1A6DE}"/>
            </a:ext>
          </a:extLst>
        </xdr:cNvPr>
        <xdr:cNvSpPr>
          <a:spLocks noChangeAspect="1" noChangeArrowheads="1"/>
        </xdr:cNvSpPr>
      </xdr:nvSpPr>
      <xdr:spPr bwMode="auto">
        <a:xfrm>
          <a:off x="32423878" y="1277127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31" name="imgmasCP-2023-43873">
          <a:extLst>
            <a:ext uri="{FF2B5EF4-FFF2-40B4-BE49-F238E27FC236}">
              <a16:creationId xmlns:a16="http://schemas.microsoft.com/office/drawing/2014/main" id="{314A1BA3-02E6-4DC2-AF2A-8548430440BC}"/>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32" name="imgmasCP-2020-43874">
          <a:extLst>
            <a:ext uri="{FF2B5EF4-FFF2-40B4-BE49-F238E27FC236}">
              <a16:creationId xmlns:a16="http://schemas.microsoft.com/office/drawing/2014/main" id="{CB70F66E-E73D-41F1-8E49-30B7F5D1E932}"/>
            </a:ext>
          </a:extLst>
        </xdr:cNvPr>
        <xdr:cNvSpPr>
          <a:spLocks noChangeAspect="1" noChangeArrowheads="1"/>
        </xdr:cNvSpPr>
      </xdr:nvSpPr>
      <xdr:spPr bwMode="auto">
        <a:xfrm>
          <a:off x="36272755"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33" name="imgmasCP-2021-43874">
          <a:extLst>
            <a:ext uri="{FF2B5EF4-FFF2-40B4-BE49-F238E27FC236}">
              <a16:creationId xmlns:a16="http://schemas.microsoft.com/office/drawing/2014/main" id="{5C10066B-7E5B-4479-A3DC-EEDA90DEDB1C}"/>
            </a:ext>
          </a:extLst>
        </xdr:cNvPr>
        <xdr:cNvSpPr>
          <a:spLocks noChangeAspect="1" noChangeArrowheads="1"/>
        </xdr:cNvSpPr>
      </xdr:nvSpPr>
      <xdr:spPr bwMode="auto">
        <a:xfrm>
          <a:off x="36272755"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8"/>
    <xdr:sp macro="" textlink="">
      <xdr:nvSpPr>
        <xdr:cNvPr id="234" name="imgmasCP-2022-43874">
          <a:extLst>
            <a:ext uri="{FF2B5EF4-FFF2-40B4-BE49-F238E27FC236}">
              <a16:creationId xmlns:a16="http://schemas.microsoft.com/office/drawing/2014/main" id="{EF825133-6F4C-4A60-A4C0-7910A3D3D9D5}"/>
            </a:ext>
          </a:extLst>
        </xdr:cNvPr>
        <xdr:cNvSpPr>
          <a:spLocks noChangeAspect="1" noChangeArrowheads="1"/>
        </xdr:cNvSpPr>
      </xdr:nvSpPr>
      <xdr:spPr bwMode="auto">
        <a:xfrm>
          <a:off x="32423878" y="1277127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35" name="imgmasCP-2023-43874">
          <a:extLst>
            <a:ext uri="{FF2B5EF4-FFF2-40B4-BE49-F238E27FC236}">
              <a16:creationId xmlns:a16="http://schemas.microsoft.com/office/drawing/2014/main" id="{F51056A8-612C-478A-9AA4-452CB65A2288}"/>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8"/>
    <xdr:sp macro="" textlink="">
      <xdr:nvSpPr>
        <xdr:cNvPr id="236" name="imgmasCP-2020-43876">
          <a:extLst>
            <a:ext uri="{FF2B5EF4-FFF2-40B4-BE49-F238E27FC236}">
              <a16:creationId xmlns:a16="http://schemas.microsoft.com/office/drawing/2014/main" id="{31288947-2DE7-4814-8BA2-B57C02D0F17D}"/>
            </a:ext>
          </a:extLst>
        </xdr:cNvPr>
        <xdr:cNvSpPr>
          <a:spLocks noChangeAspect="1" noChangeArrowheads="1"/>
        </xdr:cNvSpPr>
      </xdr:nvSpPr>
      <xdr:spPr bwMode="auto">
        <a:xfrm>
          <a:off x="32423878" y="1277127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37" name="imgmasCP-2021-43876">
          <a:extLst>
            <a:ext uri="{FF2B5EF4-FFF2-40B4-BE49-F238E27FC236}">
              <a16:creationId xmlns:a16="http://schemas.microsoft.com/office/drawing/2014/main" id="{1238FDAF-79EA-483A-9BDF-C298E61E3E95}"/>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38" name="imgmasCP-2022-43876">
          <a:extLst>
            <a:ext uri="{FF2B5EF4-FFF2-40B4-BE49-F238E27FC236}">
              <a16:creationId xmlns:a16="http://schemas.microsoft.com/office/drawing/2014/main" id="{7ACCD08F-4629-4D34-A2DF-22E001D869D3}"/>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39" name="imgmasCP-2023-43876">
          <a:extLst>
            <a:ext uri="{FF2B5EF4-FFF2-40B4-BE49-F238E27FC236}">
              <a16:creationId xmlns:a16="http://schemas.microsoft.com/office/drawing/2014/main" id="{D852FD66-3FC0-4A38-AE63-59145D0574E7}"/>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40" name="imgmasCP-2020-43873">
          <a:extLst>
            <a:ext uri="{FF2B5EF4-FFF2-40B4-BE49-F238E27FC236}">
              <a16:creationId xmlns:a16="http://schemas.microsoft.com/office/drawing/2014/main" id="{90B496B2-C5BA-4E98-A9FF-9FAB0EAB65DB}"/>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41" name="imgmasCP-2021-43873">
          <a:extLst>
            <a:ext uri="{FF2B5EF4-FFF2-40B4-BE49-F238E27FC236}">
              <a16:creationId xmlns:a16="http://schemas.microsoft.com/office/drawing/2014/main" id="{B3B3DFF9-A081-4258-8417-1887043C8AC9}"/>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8"/>
    <xdr:sp macro="" textlink="">
      <xdr:nvSpPr>
        <xdr:cNvPr id="242" name="imgmasCP-2022-43873">
          <a:extLst>
            <a:ext uri="{FF2B5EF4-FFF2-40B4-BE49-F238E27FC236}">
              <a16:creationId xmlns:a16="http://schemas.microsoft.com/office/drawing/2014/main" id="{CF474E21-C866-4F4D-9EEF-CA85DD53FF9F}"/>
            </a:ext>
          </a:extLst>
        </xdr:cNvPr>
        <xdr:cNvSpPr>
          <a:spLocks noChangeAspect="1" noChangeArrowheads="1"/>
        </xdr:cNvSpPr>
      </xdr:nvSpPr>
      <xdr:spPr bwMode="auto">
        <a:xfrm>
          <a:off x="32423878" y="1207148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43" name="imgmasCP-2023-43873">
          <a:extLst>
            <a:ext uri="{FF2B5EF4-FFF2-40B4-BE49-F238E27FC236}">
              <a16:creationId xmlns:a16="http://schemas.microsoft.com/office/drawing/2014/main" id="{E2D2E274-6629-4AE8-A1FA-00152B8C0E36}"/>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44" name="imgmasCP-2020-43874">
          <a:extLst>
            <a:ext uri="{FF2B5EF4-FFF2-40B4-BE49-F238E27FC236}">
              <a16:creationId xmlns:a16="http://schemas.microsoft.com/office/drawing/2014/main" id="{B04F6C67-9DA6-4501-87EE-C7462B3950B2}"/>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45" name="imgmasCP-2021-43874">
          <a:extLst>
            <a:ext uri="{FF2B5EF4-FFF2-40B4-BE49-F238E27FC236}">
              <a16:creationId xmlns:a16="http://schemas.microsoft.com/office/drawing/2014/main" id="{55D98104-7BA8-4C2B-8596-8AE80186BE37}"/>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8"/>
    <xdr:sp macro="" textlink="">
      <xdr:nvSpPr>
        <xdr:cNvPr id="246" name="imgmasCP-2022-43874">
          <a:extLst>
            <a:ext uri="{FF2B5EF4-FFF2-40B4-BE49-F238E27FC236}">
              <a16:creationId xmlns:a16="http://schemas.microsoft.com/office/drawing/2014/main" id="{E513360B-6E35-4822-BE78-D7E7210954BB}"/>
            </a:ext>
          </a:extLst>
        </xdr:cNvPr>
        <xdr:cNvSpPr>
          <a:spLocks noChangeAspect="1" noChangeArrowheads="1"/>
        </xdr:cNvSpPr>
      </xdr:nvSpPr>
      <xdr:spPr bwMode="auto">
        <a:xfrm>
          <a:off x="32423878" y="1207148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47" name="imgmasCP-2023-43874">
          <a:extLst>
            <a:ext uri="{FF2B5EF4-FFF2-40B4-BE49-F238E27FC236}">
              <a16:creationId xmlns:a16="http://schemas.microsoft.com/office/drawing/2014/main" id="{ACB3A25E-5846-4FD1-B565-4A4446159F58}"/>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8"/>
    <xdr:sp macro="" textlink="">
      <xdr:nvSpPr>
        <xdr:cNvPr id="248" name="imgmasCP-2020-43876">
          <a:extLst>
            <a:ext uri="{FF2B5EF4-FFF2-40B4-BE49-F238E27FC236}">
              <a16:creationId xmlns:a16="http://schemas.microsoft.com/office/drawing/2014/main" id="{CF1891CF-B38F-451B-B416-78CE682A4665}"/>
            </a:ext>
          </a:extLst>
        </xdr:cNvPr>
        <xdr:cNvSpPr>
          <a:spLocks noChangeAspect="1" noChangeArrowheads="1"/>
        </xdr:cNvSpPr>
      </xdr:nvSpPr>
      <xdr:spPr bwMode="auto">
        <a:xfrm>
          <a:off x="32423878" y="1207148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49" name="imgmasCP-2021-43876">
          <a:extLst>
            <a:ext uri="{FF2B5EF4-FFF2-40B4-BE49-F238E27FC236}">
              <a16:creationId xmlns:a16="http://schemas.microsoft.com/office/drawing/2014/main" id="{73BC8716-8588-4B60-BB23-D160EE9E00F0}"/>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50" name="imgmasCP-2022-43876">
          <a:extLst>
            <a:ext uri="{FF2B5EF4-FFF2-40B4-BE49-F238E27FC236}">
              <a16:creationId xmlns:a16="http://schemas.microsoft.com/office/drawing/2014/main" id="{63745946-856C-4FB1-BB55-4C05B99CEC66}"/>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51" name="imgmasCP-2023-43876">
          <a:extLst>
            <a:ext uri="{FF2B5EF4-FFF2-40B4-BE49-F238E27FC236}">
              <a16:creationId xmlns:a16="http://schemas.microsoft.com/office/drawing/2014/main" id="{460F0B29-207D-439E-BABE-706BBE1E2174}"/>
            </a:ext>
          </a:extLst>
        </xdr:cNvPr>
        <xdr:cNvSpPr>
          <a:spLocks noChangeAspect="1" noChangeArrowheads="1"/>
        </xdr:cNvSpPr>
      </xdr:nvSpPr>
      <xdr:spPr bwMode="auto">
        <a:xfrm>
          <a:off x="32423878"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52" name="imgmasCP-2020-43873">
          <a:extLst>
            <a:ext uri="{FF2B5EF4-FFF2-40B4-BE49-F238E27FC236}">
              <a16:creationId xmlns:a16="http://schemas.microsoft.com/office/drawing/2014/main" id="{F992A627-B5DC-4904-8144-36C737E83050}"/>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53" name="imgmasCP-2021-43873">
          <a:extLst>
            <a:ext uri="{FF2B5EF4-FFF2-40B4-BE49-F238E27FC236}">
              <a16:creationId xmlns:a16="http://schemas.microsoft.com/office/drawing/2014/main" id="{8CEA1BC4-98FD-4074-81D6-DF795D6C4BD0}"/>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8"/>
    <xdr:sp macro="" textlink="">
      <xdr:nvSpPr>
        <xdr:cNvPr id="254" name="imgmasCP-2022-43873">
          <a:extLst>
            <a:ext uri="{FF2B5EF4-FFF2-40B4-BE49-F238E27FC236}">
              <a16:creationId xmlns:a16="http://schemas.microsoft.com/office/drawing/2014/main" id="{107CDBDC-F0AA-4A6C-8165-F3CA4561B01E}"/>
            </a:ext>
          </a:extLst>
        </xdr:cNvPr>
        <xdr:cNvSpPr>
          <a:spLocks noChangeAspect="1" noChangeArrowheads="1"/>
        </xdr:cNvSpPr>
      </xdr:nvSpPr>
      <xdr:spPr bwMode="auto">
        <a:xfrm>
          <a:off x="32423878" y="1230474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55" name="imgmasCP-2023-43873">
          <a:extLst>
            <a:ext uri="{FF2B5EF4-FFF2-40B4-BE49-F238E27FC236}">
              <a16:creationId xmlns:a16="http://schemas.microsoft.com/office/drawing/2014/main" id="{4353609C-8862-4F98-89DA-3654B660BFAB}"/>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56" name="imgmasCP-2020-43874">
          <a:extLst>
            <a:ext uri="{FF2B5EF4-FFF2-40B4-BE49-F238E27FC236}">
              <a16:creationId xmlns:a16="http://schemas.microsoft.com/office/drawing/2014/main" id="{045394C8-A17C-4543-A5D5-7DD072C17526}"/>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57" name="imgmasCP-2021-43874">
          <a:extLst>
            <a:ext uri="{FF2B5EF4-FFF2-40B4-BE49-F238E27FC236}">
              <a16:creationId xmlns:a16="http://schemas.microsoft.com/office/drawing/2014/main" id="{A3A78DA5-1163-4ABB-A0FF-92EB44F9C848}"/>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8"/>
    <xdr:sp macro="" textlink="">
      <xdr:nvSpPr>
        <xdr:cNvPr id="258" name="imgmasCP-2022-43874">
          <a:extLst>
            <a:ext uri="{FF2B5EF4-FFF2-40B4-BE49-F238E27FC236}">
              <a16:creationId xmlns:a16="http://schemas.microsoft.com/office/drawing/2014/main" id="{816FEEAD-FDAB-43F9-B923-E13C2C2E5081}"/>
            </a:ext>
          </a:extLst>
        </xdr:cNvPr>
        <xdr:cNvSpPr>
          <a:spLocks noChangeAspect="1" noChangeArrowheads="1"/>
        </xdr:cNvSpPr>
      </xdr:nvSpPr>
      <xdr:spPr bwMode="auto">
        <a:xfrm>
          <a:off x="32423878" y="1230474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59" name="imgmasCP-2023-43874">
          <a:extLst>
            <a:ext uri="{FF2B5EF4-FFF2-40B4-BE49-F238E27FC236}">
              <a16:creationId xmlns:a16="http://schemas.microsoft.com/office/drawing/2014/main" id="{CE5D8EB9-84F8-43D6-9B10-E00860B3CAF1}"/>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8"/>
    <xdr:sp macro="" textlink="">
      <xdr:nvSpPr>
        <xdr:cNvPr id="260" name="imgmasCP-2020-43876">
          <a:extLst>
            <a:ext uri="{FF2B5EF4-FFF2-40B4-BE49-F238E27FC236}">
              <a16:creationId xmlns:a16="http://schemas.microsoft.com/office/drawing/2014/main" id="{154FC2A1-06F8-4A53-9822-31EFD763817A}"/>
            </a:ext>
          </a:extLst>
        </xdr:cNvPr>
        <xdr:cNvSpPr>
          <a:spLocks noChangeAspect="1" noChangeArrowheads="1"/>
        </xdr:cNvSpPr>
      </xdr:nvSpPr>
      <xdr:spPr bwMode="auto">
        <a:xfrm>
          <a:off x="32423878" y="1230474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61" name="imgmasCP-2021-43876">
          <a:extLst>
            <a:ext uri="{FF2B5EF4-FFF2-40B4-BE49-F238E27FC236}">
              <a16:creationId xmlns:a16="http://schemas.microsoft.com/office/drawing/2014/main" id="{9D708018-B68C-43D7-9167-A7418AE68924}"/>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62" name="imgmasCP-2022-43876">
          <a:extLst>
            <a:ext uri="{FF2B5EF4-FFF2-40B4-BE49-F238E27FC236}">
              <a16:creationId xmlns:a16="http://schemas.microsoft.com/office/drawing/2014/main" id="{AB01F5A2-BBD8-48E1-8D3E-C008461BF689}"/>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63" name="imgmasCP-2023-43876">
          <a:extLst>
            <a:ext uri="{FF2B5EF4-FFF2-40B4-BE49-F238E27FC236}">
              <a16:creationId xmlns:a16="http://schemas.microsoft.com/office/drawing/2014/main" id="{176F96D4-8751-4CB4-9520-5E4D28E63969}"/>
            </a:ext>
          </a:extLst>
        </xdr:cNvPr>
        <xdr:cNvSpPr>
          <a:spLocks noChangeAspect="1" noChangeArrowheads="1"/>
        </xdr:cNvSpPr>
      </xdr:nvSpPr>
      <xdr:spPr bwMode="auto">
        <a:xfrm>
          <a:off x="32423878"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64" name="imgmasCP-2020-43873">
          <a:extLst>
            <a:ext uri="{FF2B5EF4-FFF2-40B4-BE49-F238E27FC236}">
              <a16:creationId xmlns:a16="http://schemas.microsoft.com/office/drawing/2014/main" id="{F746F71E-A5F5-4C26-B308-225832878345}"/>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65" name="imgmasCP-2021-43873">
          <a:extLst>
            <a:ext uri="{FF2B5EF4-FFF2-40B4-BE49-F238E27FC236}">
              <a16:creationId xmlns:a16="http://schemas.microsoft.com/office/drawing/2014/main" id="{3D263848-5F96-48C6-A78B-9C0D2EF789A3}"/>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8"/>
    <xdr:sp macro="" textlink="">
      <xdr:nvSpPr>
        <xdr:cNvPr id="266" name="imgmasCP-2022-43873">
          <a:extLst>
            <a:ext uri="{FF2B5EF4-FFF2-40B4-BE49-F238E27FC236}">
              <a16:creationId xmlns:a16="http://schemas.microsoft.com/office/drawing/2014/main" id="{D557D939-2ED0-4053-8D13-F21842B55BD0}"/>
            </a:ext>
          </a:extLst>
        </xdr:cNvPr>
        <xdr:cNvSpPr>
          <a:spLocks noChangeAspect="1" noChangeArrowheads="1"/>
        </xdr:cNvSpPr>
      </xdr:nvSpPr>
      <xdr:spPr bwMode="auto">
        <a:xfrm>
          <a:off x="32423878" y="1253801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67" name="imgmasCP-2023-43873">
          <a:extLst>
            <a:ext uri="{FF2B5EF4-FFF2-40B4-BE49-F238E27FC236}">
              <a16:creationId xmlns:a16="http://schemas.microsoft.com/office/drawing/2014/main" id="{467BEBF4-9B96-4668-B18F-072B217387F3}"/>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68" name="imgmasCP-2020-43874">
          <a:extLst>
            <a:ext uri="{FF2B5EF4-FFF2-40B4-BE49-F238E27FC236}">
              <a16:creationId xmlns:a16="http://schemas.microsoft.com/office/drawing/2014/main" id="{DFB626D7-812B-4A4A-B7CE-0AACDF84F0E9}"/>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69" name="imgmasCP-2021-43874">
          <a:extLst>
            <a:ext uri="{FF2B5EF4-FFF2-40B4-BE49-F238E27FC236}">
              <a16:creationId xmlns:a16="http://schemas.microsoft.com/office/drawing/2014/main" id="{356F50E3-80AF-4DC0-9A7B-B5F208B53FCC}"/>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8"/>
    <xdr:sp macro="" textlink="">
      <xdr:nvSpPr>
        <xdr:cNvPr id="270" name="imgmasCP-2022-43874">
          <a:extLst>
            <a:ext uri="{FF2B5EF4-FFF2-40B4-BE49-F238E27FC236}">
              <a16:creationId xmlns:a16="http://schemas.microsoft.com/office/drawing/2014/main" id="{53320B55-ACF2-4938-AD87-21F19B5AC159}"/>
            </a:ext>
          </a:extLst>
        </xdr:cNvPr>
        <xdr:cNvSpPr>
          <a:spLocks noChangeAspect="1" noChangeArrowheads="1"/>
        </xdr:cNvSpPr>
      </xdr:nvSpPr>
      <xdr:spPr bwMode="auto">
        <a:xfrm>
          <a:off x="32423878" y="1253801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71" name="imgmasCP-2023-43874">
          <a:extLst>
            <a:ext uri="{FF2B5EF4-FFF2-40B4-BE49-F238E27FC236}">
              <a16:creationId xmlns:a16="http://schemas.microsoft.com/office/drawing/2014/main" id="{F911B8F1-E840-4C8A-8465-6E355D544725}"/>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8"/>
    <xdr:sp macro="" textlink="">
      <xdr:nvSpPr>
        <xdr:cNvPr id="272" name="imgmasCP-2020-43876">
          <a:extLst>
            <a:ext uri="{FF2B5EF4-FFF2-40B4-BE49-F238E27FC236}">
              <a16:creationId xmlns:a16="http://schemas.microsoft.com/office/drawing/2014/main" id="{76D1BE5D-C100-457E-AB8A-34CE5C528D83}"/>
            </a:ext>
          </a:extLst>
        </xdr:cNvPr>
        <xdr:cNvSpPr>
          <a:spLocks noChangeAspect="1" noChangeArrowheads="1"/>
        </xdr:cNvSpPr>
      </xdr:nvSpPr>
      <xdr:spPr bwMode="auto">
        <a:xfrm>
          <a:off x="32423878" y="1253801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73" name="imgmasCP-2021-43876">
          <a:extLst>
            <a:ext uri="{FF2B5EF4-FFF2-40B4-BE49-F238E27FC236}">
              <a16:creationId xmlns:a16="http://schemas.microsoft.com/office/drawing/2014/main" id="{ACA49AC8-A7BF-429C-B74F-1D1BC7B50F5A}"/>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74" name="imgmasCP-2022-43876">
          <a:extLst>
            <a:ext uri="{FF2B5EF4-FFF2-40B4-BE49-F238E27FC236}">
              <a16:creationId xmlns:a16="http://schemas.microsoft.com/office/drawing/2014/main" id="{E2F9A156-0653-48DF-97C1-85BC2B7766CC}"/>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75" name="imgmasCP-2023-43876">
          <a:extLst>
            <a:ext uri="{FF2B5EF4-FFF2-40B4-BE49-F238E27FC236}">
              <a16:creationId xmlns:a16="http://schemas.microsoft.com/office/drawing/2014/main" id="{1CB49067-0E2E-47CA-A4C3-C8ACC53FE8DA}"/>
            </a:ext>
          </a:extLst>
        </xdr:cNvPr>
        <xdr:cNvSpPr>
          <a:spLocks noChangeAspect="1" noChangeArrowheads="1"/>
        </xdr:cNvSpPr>
      </xdr:nvSpPr>
      <xdr:spPr bwMode="auto">
        <a:xfrm>
          <a:off x="32423878"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76" name="imgmasCP-2020-43873">
          <a:extLst>
            <a:ext uri="{FF2B5EF4-FFF2-40B4-BE49-F238E27FC236}">
              <a16:creationId xmlns:a16="http://schemas.microsoft.com/office/drawing/2014/main" id="{BE85BE4E-238E-4ED0-8ABB-36B870BB1E3B}"/>
            </a:ext>
          </a:extLst>
        </xdr:cNvPr>
        <xdr:cNvSpPr>
          <a:spLocks noChangeAspect="1" noChangeArrowheads="1"/>
        </xdr:cNvSpPr>
      </xdr:nvSpPr>
      <xdr:spPr bwMode="auto">
        <a:xfrm>
          <a:off x="36272755"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77" name="imgmasCP-2021-43873">
          <a:extLst>
            <a:ext uri="{FF2B5EF4-FFF2-40B4-BE49-F238E27FC236}">
              <a16:creationId xmlns:a16="http://schemas.microsoft.com/office/drawing/2014/main" id="{A62AB0DC-BC67-47CD-806A-FE04CB11E4FB}"/>
            </a:ext>
          </a:extLst>
        </xdr:cNvPr>
        <xdr:cNvSpPr>
          <a:spLocks noChangeAspect="1" noChangeArrowheads="1"/>
        </xdr:cNvSpPr>
      </xdr:nvSpPr>
      <xdr:spPr bwMode="auto">
        <a:xfrm>
          <a:off x="36272755"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8"/>
    <xdr:sp macro="" textlink="">
      <xdr:nvSpPr>
        <xdr:cNvPr id="278" name="imgmasCP-2022-43873">
          <a:extLst>
            <a:ext uri="{FF2B5EF4-FFF2-40B4-BE49-F238E27FC236}">
              <a16:creationId xmlns:a16="http://schemas.microsoft.com/office/drawing/2014/main" id="{650F1517-C7F6-4D2C-A128-191FD7C66F63}"/>
            </a:ext>
          </a:extLst>
        </xdr:cNvPr>
        <xdr:cNvSpPr>
          <a:spLocks noChangeAspect="1" noChangeArrowheads="1"/>
        </xdr:cNvSpPr>
      </xdr:nvSpPr>
      <xdr:spPr bwMode="auto">
        <a:xfrm>
          <a:off x="32423878" y="1277127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79" name="imgmasCP-2023-43873">
          <a:extLst>
            <a:ext uri="{FF2B5EF4-FFF2-40B4-BE49-F238E27FC236}">
              <a16:creationId xmlns:a16="http://schemas.microsoft.com/office/drawing/2014/main" id="{14E9E09E-AB38-48CF-8386-DBBD10CD692E}"/>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80" name="imgmasCP-2020-43874">
          <a:extLst>
            <a:ext uri="{FF2B5EF4-FFF2-40B4-BE49-F238E27FC236}">
              <a16:creationId xmlns:a16="http://schemas.microsoft.com/office/drawing/2014/main" id="{A8BC6ED7-9DA0-428B-8031-FA54058F7430}"/>
            </a:ext>
          </a:extLst>
        </xdr:cNvPr>
        <xdr:cNvSpPr>
          <a:spLocks noChangeAspect="1" noChangeArrowheads="1"/>
        </xdr:cNvSpPr>
      </xdr:nvSpPr>
      <xdr:spPr bwMode="auto">
        <a:xfrm>
          <a:off x="36272755"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81" name="imgmasCP-2021-43874">
          <a:extLst>
            <a:ext uri="{FF2B5EF4-FFF2-40B4-BE49-F238E27FC236}">
              <a16:creationId xmlns:a16="http://schemas.microsoft.com/office/drawing/2014/main" id="{5A6E816A-3328-4B08-BCA5-6F9DD03AB942}"/>
            </a:ext>
          </a:extLst>
        </xdr:cNvPr>
        <xdr:cNvSpPr>
          <a:spLocks noChangeAspect="1" noChangeArrowheads="1"/>
        </xdr:cNvSpPr>
      </xdr:nvSpPr>
      <xdr:spPr bwMode="auto">
        <a:xfrm>
          <a:off x="36272755"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8"/>
    <xdr:sp macro="" textlink="">
      <xdr:nvSpPr>
        <xdr:cNvPr id="282" name="imgmasCP-2022-43874">
          <a:extLst>
            <a:ext uri="{FF2B5EF4-FFF2-40B4-BE49-F238E27FC236}">
              <a16:creationId xmlns:a16="http://schemas.microsoft.com/office/drawing/2014/main" id="{95623A2D-3D14-4C09-B816-E85367777D57}"/>
            </a:ext>
          </a:extLst>
        </xdr:cNvPr>
        <xdr:cNvSpPr>
          <a:spLocks noChangeAspect="1" noChangeArrowheads="1"/>
        </xdr:cNvSpPr>
      </xdr:nvSpPr>
      <xdr:spPr bwMode="auto">
        <a:xfrm>
          <a:off x="32423878" y="1277127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83" name="imgmasCP-2023-43874">
          <a:extLst>
            <a:ext uri="{FF2B5EF4-FFF2-40B4-BE49-F238E27FC236}">
              <a16:creationId xmlns:a16="http://schemas.microsoft.com/office/drawing/2014/main" id="{26456F28-86CB-49AB-AACB-478F247EE2A2}"/>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8"/>
    <xdr:sp macro="" textlink="">
      <xdr:nvSpPr>
        <xdr:cNvPr id="284" name="imgmasCP-2020-43876">
          <a:extLst>
            <a:ext uri="{FF2B5EF4-FFF2-40B4-BE49-F238E27FC236}">
              <a16:creationId xmlns:a16="http://schemas.microsoft.com/office/drawing/2014/main" id="{DA3F6E4D-D60A-4BC2-8FD8-F7D50DDEB384}"/>
            </a:ext>
          </a:extLst>
        </xdr:cNvPr>
        <xdr:cNvSpPr>
          <a:spLocks noChangeAspect="1" noChangeArrowheads="1"/>
        </xdr:cNvSpPr>
      </xdr:nvSpPr>
      <xdr:spPr bwMode="auto">
        <a:xfrm>
          <a:off x="32423878" y="12771276"/>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85" name="imgmasCP-2021-43876">
          <a:extLst>
            <a:ext uri="{FF2B5EF4-FFF2-40B4-BE49-F238E27FC236}">
              <a16:creationId xmlns:a16="http://schemas.microsoft.com/office/drawing/2014/main" id="{6604158D-8400-4A0C-A2D8-29111BC1FF2C}"/>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86" name="imgmasCP-2022-43876">
          <a:extLst>
            <a:ext uri="{FF2B5EF4-FFF2-40B4-BE49-F238E27FC236}">
              <a16:creationId xmlns:a16="http://schemas.microsoft.com/office/drawing/2014/main" id="{1F8F2F2B-B672-495B-A3F1-9A53DEADAE86}"/>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82</xdr:row>
      <xdr:rowOff>0</xdr:rowOff>
    </xdr:from>
    <xdr:ext cx="304800" cy="302419"/>
    <xdr:sp macro="" textlink="">
      <xdr:nvSpPr>
        <xdr:cNvPr id="287" name="imgmasCP-2023-43876">
          <a:extLst>
            <a:ext uri="{FF2B5EF4-FFF2-40B4-BE49-F238E27FC236}">
              <a16:creationId xmlns:a16="http://schemas.microsoft.com/office/drawing/2014/main" id="{E8D734E1-0CEE-4A62-B757-ECE64320639F}"/>
            </a:ext>
          </a:extLst>
        </xdr:cNvPr>
        <xdr:cNvSpPr>
          <a:spLocks noChangeAspect="1" noChangeArrowheads="1"/>
        </xdr:cNvSpPr>
      </xdr:nvSpPr>
      <xdr:spPr bwMode="auto">
        <a:xfrm>
          <a:off x="32423878" y="1277127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288" name="imgmasCP-2020-43873">
          <a:extLst>
            <a:ext uri="{FF2B5EF4-FFF2-40B4-BE49-F238E27FC236}">
              <a16:creationId xmlns:a16="http://schemas.microsoft.com/office/drawing/2014/main" id="{C4057377-C66C-4A72-AA77-A652D5D05D05}"/>
            </a:ext>
          </a:extLst>
        </xdr:cNvPr>
        <xdr:cNvSpPr>
          <a:spLocks noChangeAspect="1" noChangeArrowheads="1"/>
        </xdr:cNvSpPr>
      </xdr:nvSpPr>
      <xdr:spPr bwMode="auto">
        <a:xfrm>
          <a:off x="36272755"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78</xdr:row>
      <xdr:rowOff>0</xdr:rowOff>
    </xdr:from>
    <xdr:ext cx="304800" cy="302419"/>
    <xdr:sp macro="" textlink="">
      <xdr:nvSpPr>
        <xdr:cNvPr id="289" name="imgmasCP-2020-43874">
          <a:extLst>
            <a:ext uri="{FF2B5EF4-FFF2-40B4-BE49-F238E27FC236}">
              <a16:creationId xmlns:a16="http://schemas.microsoft.com/office/drawing/2014/main" id="{90DCBD36-CC39-4FDB-BC0B-289061211636}"/>
            </a:ext>
          </a:extLst>
        </xdr:cNvPr>
        <xdr:cNvSpPr>
          <a:spLocks noChangeAspect="1" noChangeArrowheads="1"/>
        </xdr:cNvSpPr>
      </xdr:nvSpPr>
      <xdr:spPr bwMode="auto">
        <a:xfrm>
          <a:off x="36272755" y="1183821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90" name="imgmasCP-2020-43873">
          <a:extLst>
            <a:ext uri="{FF2B5EF4-FFF2-40B4-BE49-F238E27FC236}">
              <a16:creationId xmlns:a16="http://schemas.microsoft.com/office/drawing/2014/main" id="{FBE7E2C4-38AA-435F-BC27-767F30F405A4}"/>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91" name="imgmasCP-2021-43873">
          <a:extLst>
            <a:ext uri="{FF2B5EF4-FFF2-40B4-BE49-F238E27FC236}">
              <a16:creationId xmlns:a16="http://schemas.microsoft.com/office/drawing/2014/main" id="{2B01A021-CE55-40D0-A1B1-90B285B570F1}"/>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79</xdr:row>
      <xdr:rowOff>0</xdr:rowOff>
    </xdr:from>
    <xdr:ext cx="304800" cy="302419"/>
    <xdr:sp macro="" textlink="">
      <xdr:nvSpPr>
        <xdr:cNvPr id="292" name="imgmasCP-2020-43874">
          <a:extLst>
            <a:ext uri="{FF2B5EF4-FFF2-40B4-BE49-F238E27FC236}">
              <a16:creationId xmlns:a16="http://schemas.microsoft.com/office/drawing/2014/main" id="{D4C0EA8C-859E-4E3C-9047-2240E9715F61}"/>
            </a:ext>
          </a:extLst>
        </xdr:cNvPr>
        <xdr:cNvSpPr>
          <a:spLocks noChangeAspect="1" noChangeArrowheads="1"/>
        </xdr:cNvSpPr>
      </xdr:nvSpPr>
      <xdr:spPr bwMode="auto">
        <a:xfrm>
          <a:off x="36272755" y="1207148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80</xdr:row>
      <xdr:rowOff>0</xdr:rowOff>
    </xdr:from>
    <xdr:ext cx="304800" cy="302419"/>
    <xdr:sp macro="" textlink="">
      <xdr:nvSpPr>
        <xdr:cNvPr id="293" name="imgmasCP-2021-43874">
          <a:extLst>
            <a:ext uri="{FF2B5EF4-FFF2-40B4-BE49-F238E27FC236}">
              <a16:creationId xmlns:a16="http://schemas.microsoft.com/office/drawing/2014/main" id="{7FD721A7-C57C-4A8D-8CC4-8FC667C708DD}"/>
            </a:ext>
          </a:extLst>
        </xdr:cNvPr>
        <xdr:cNvSpPr>
          <a:spLocks noChangeAspect="1" noChangeArrowheads="1"/>
        </xdr:cNvSpPr>
      </xdr:nvSpPr>
      <xdr:spPr bwMode="auto">
        <a:xfrm>
          <a:off x="36272755" y="1230474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94" name="imgmasCP-2021-43873">
          <a:extLst>
            <a:ext uri="{FF2B5EF4-FFF2-40B4-BE49-F238E27FC236}">
              <a16:creationId xmlns:a16="http://schemas.microsoft.com/office/drawing/2014/main" id="{5D4D2F6D-C5BA-4D06-9AA5-38E3EAF9876D}"/>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81</xdr:row>
      <xdr:rowOff>0</xdr:rowOff>
    </xdr:from>
    <xdr:ext cx="304800" cy="302419"/>
    <xdr:sp macro="" textlink="">
      <xdr:nvSpPr>
        <xdr:cNvPr id="295" name="imgmasCP-2021-43874">
          <a:extLst>
            <a:ext uri="{FF2B5EF4-FFF2-40B4-BE49-F238E27FC236}">
              <a16:creationId xmlns:a16="http://schemas.microsoft.com/office/drawing/2014/main" id="{2B1319DD-BFDC-41DC-B7D5-E9D18052B867}"/>
            </a:ext>
          </a:extLst>
        </xdr:cNvPr>
        <xdr:cNvSpPr>
          <a:spLocks noChangeAspect="1" noChangeArrowheads="1"/>
        </xdr:cNvSpPr>
      </xdr:nvSpPr>
      <xdr:spPr bwMode="auto">
        <a:xfrm>
          <a:off x="36272755" y="1253801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2419"/>
    <xdr:sp macro="" textlink="">
      <xdr:nvSpPr>
        <xdr:cNvPr id="296" name="imgmasCP-2020-43873">
          <a:extLst>
            <a:ext uri="{FF2B5EF4-FFF2-40B4-BE49-F238E27FC236}">
              <a16:creationId xmlns:a16="http://schemas.microsoft.com/office/drawing/2014/main" id="{B57953C9-EF8E-4EE0-9EA0-28AF30BBE94E}"/>
            </a:ext>
          </a:extLst>
        </xdr:cNvPr>
        <xdr:cNvSpPr>
          <a:spLocks noChangeAspect="1" noChangeArrowheads="1"/>
        </xdr:cNvSpPr>
      </xdr:nvSpPr>
      <xdr:spPr bwMode="auto">
        <a:xfrm>
          <a:off x="36272755" y="866969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2419"/>
    <xdr:sp macro="" textlink="">
      <xdr:nvSpPr>
        <xdr:cNvPr id="297" name="imgmasCP-2020-43874">
          <a:extLst>
            <a:ext uri="{FF2B5EF4-FFF2-40B4-BE49-F238E27FC236}">
              <a16:creationId xmlns:a16="http://schemas.microsoft.com/office/drawing/2014/main" id="{171AA585-6365-478D-B59F-405B6A6A2452}"/>
            </a:ext>
          </a:extLst>
        </xdr:cNvPr>
        <xdr:cNvSpPr>
          <a:spLocks noChangeAspect="1" noChangeArrowheads="1"/>
        </xdr:cNvSpPr>
      </xdr:nvSpPr>
      <xdr:spPr bwMode="auto">
        <a:xfrm>
          <a:off x="36272755" y="866969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66</xdr:row>
      <xdr:rowOff>0</xdr:rowOff>
    </xdr:from>
    <xdr:ext cx="304800" cy="302419"/>
    <xdr:sp macro="" textlink="">
      <xdr:nvSpPr>
        <xdr:cNvPr id="298" name="imgmasCP-2020-43873">
          <a:extLst>
            <a:ext uri="{FF2B5EF4-FFF2-40B4-BE49-F238E27FC236}">
              <a16:creationId xmlns:a16="http://schemas.microsoft.com/office/drawing/2014/main" id="{D3FA33F1-ACDE-46DF-9932-0DBB6ECB02C8}"/>
            </a:ext>
          </a:extLst>
        </xdr:cNvPr>
        <xdr:cNvSpPr>
          <a:spLocks noChangeAspect="1" noChangeArrowheads="1"/>
        </xdr:cNvSpPr>
      </xdr:nvSpPr>
      <xdr:spPr bwMode="auto">
        <a:xfrm>
          <a:off x="36272755" y="890295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67</xdr:row>
      <xdr:rowOff>0</xdr:rowOff>
    </xdr:from>
    <xdr:ext cx="304800" cy="302419"/>
    <xdr:sp macro="" textlink="">
      <xdr:nvSpPr>
        <xdr:cNvPr id="299" name="imgmasCP-2021-43873">
          <a:extLst>
            <a:ext uri="{FF2B5EF4-FFF2-40B4-BE49-F238E27FC236}">
              <a16:creationId xmlns:a16="http://schemas.microsoft.com/office/drawing/2014/main" id="{CDABB563-1BA5-4BA0-9BF4-A225E91B1ED4}"/>
            </a:ext>
          </a:extLst>
        </xdr:cNvPr>
        <xdr:cNvSpPr>
          <a:spLocks noChangeAspect="1" noChangeArrowheads="1"/>
        </xdr:cNvSpPr>
      </xdr:nvSpPr>
      <xdr:spPr bwMode="auto">
        <a:xfrm>
          <a:off x="36272755" y="913622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66</xdr:row>
      <xdr:rowOff>0</xdr:rowOff>
    </xdr:from>
    <xdr:ext cx="304800" cy="302419"/>
    <xdr:sp macro="" textlink="">
      <xdr:nvSpPr>
        <xdr:cNvPr id="300" name="imgmasCP-2020-43874">
          <a:extLst>
            <a:ext uri="{FF2B5EF4-FFF2-40B4-BE49-F238E27FC236}">
              <a16:creationId xmlns:a16="http://schemas.microsoft.com/office/drawing/2014/main" id="{3E798E73-33F1-4020-AE8E-88F6818B80E6}"/>
            </a:ext>
          </a:extLst>
        </xdr:cNvPr>
        <xdr:cNvSpPr>
          <a:spLocks noChangeAspect="1" noChangeArrowheads="1"/>
        </xdr:cNvSpPr>
      </xdr:nvSpPr>
      <xdr:spPr bwMode="auto">
        <a:xfrm>
          <a:off x="36272755" y="890295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67</xdr:row>
      <xdr:rowOff>0</xdr:rowOff>
    </xdr:from>
    <xdr:ext cx="304800" cy="302419"/>
    <xdr:sp macro="" textlink="">
      <xdr:nvSpPr>
        <xdr:cNvPr id="301" name="imgmasCP-2021-43874">
          <a:extLst>
            <a:ext uri="{FF2B5EF4-FFF2-40B4-BE49-F238E27FC236}">
              <a16:creationId xmlns:a16="http://schemas.microsoft.com/office/drawing/2014/main" id="{C789BFEA-53B0-4051-996D-F53470629199}"/>
            </a:ext>
          </a:extLst>
        </xdr:cNvPr>
        <xdr:cNvSpPr>
          <a:spLocks noChangeAspect="1" noChangeArrowheads="1"/>
        </xdr:cNvSpPr>
      </xdr:nvSpPr>
      <xdr:spPr bwMode="auto">
        <a:xfrm>
          <a:off x="36272755" y="913622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68</xdr:row>
      <xdr:rowOff>0</xdr:rowOff>
    </xdr:from>
    <xdr:ext cx="304800" cy="302419"/>
    <xdr:sp macro="" textlink="">
      <xdr:nvSpPr>
        <xdr:cNvPr id="302" name="imgmasCP-2021-43873">
          <a:extLst>
            <a:ext uri="{FF2B5EF4-FFF2-40B4-BE49-F238E27FC236}">
              <a16:creationId xmlns:a16="http://schemas.microsoft.com/office/drawing/2014/main" id="{9D2CE7DB-F95C-4A61-BA21-936285FC6E0A}"/>
            </a:ext>
          </a:extLst>
        </xdr:cNvPr>
        <xdr:cNvSpPr>
          <a:spLocks noChangeAspect="1" noChangeArrowheads="1"/>
        </xdr:cNvSpPr>
      </xdr:nvSpPr>
      <xdr:spPr bwMode="auto">
        <a:xfrm>
          <a:off x="36272755" y="936949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68</xdr:row>
      <xdr:rowOff>0</xdr:rowOff>
    </xdr:from>
    <xdr:ext cx="304800" cy="302419"/>
    <xdr:sp macro="" textlink="">
      <xdr:nvSpPr>
        <xdr:cNvPr id="303" name="imgmasCP-2021-43874">
          <a:extLst>
            <a:ext uri="{FF2B5EF4-FFF2-40B4-BE49-F238E27FC236}">
              <a16:creationId xmlns:a16="http://schemas.microsoft.com/office/drawing/2014/main" id="{B92588C6-DF56-4436-88F1-F7B0206419AC}"/>
            </a:ext>
          </a:extLst>
        </xdr:cNvPr>
        <xdr:cNvSpPr>
          <a:spLocks noChangeAspect="1" noChangeArrowheads="1"/>
        </xdr:cNvSpPr>
      </xdr:nvSpPr>
      <xdr:spPr bwMode="auto">
        <a:xfrm>
          <a:off x="36272755" y="936949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93307</xdr:colOff>
      <xdr:row>0</xdr:row>
      <xdr:rowOff>54428</xdr:rowOff>
    </xdr:from>
    <xdr:to>
      <xdr:col>1</xdr:col>
      <xdr:colOff>878334</xdr:colOff>
      <xdr:row>1</xdr:row>
      <xdr:rowOff>186312</xdr:rowOff>
    </xdr:to>
    <xdr:pic>
      <xdr:nvPicPr>
        <xdr:cNvPr id="304" name="Imagen 303" descr="👈 Dorso de una mano con el dedo índice señalando hacia la izquierda Emoji  — Significado, copiar y pegar, combinaciónes">
          <a:hlinkClick xmlns:r="http://schemas.openxmlformats.org/officeDocument/2006/relationships" r:id="rId1"/>
          <a:extLst>
            <a:ext uri="{FF2B5EF4-FFF2-40B4-BE49-F238E27FC236}">
              <a16:creationId xmlns:a16="http://schemas.microsoft.com/office/drawing/2014/main" id="{1BD5F9BC-2FF8-45F5-874F-3FF0B7D71EB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5128" y="54428"/>
          <a:ext cx="785027" cy="785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1469571</xdr:colOff>
      <xdr:row>0</xdr:row>
      <xdr:rowOff>149678</xdr:rowOff>
    </xdr:from>
    <xdr:to>
      <xdr:col>2</xdr:col>
      <xdr:colOff>1006929</xdr:colOff>
      <xdr:row>1</xdr:row>
      <xdr:rowOff>120092</xdr:rowOff>
    </xdr:to>
    <xdr:pic>
      <xdr:nvPicPr>
        <xdr:cNvPr id="307" name="Imagen 306" descr="Vista previa de imagen">
          <a:extLst>
            <a:ext uri="{FF2B5EF4-FFF2-40B4-BE49-F238E27FC236}">
              <a16:creationId xmlns:a16="http://schemas.microsoft.com/office/drawing/2014/main" id="{AEE091E0-514D-7EC0-54DB-B1E5FA42A5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91392" y="149678"/>
          <a:ext cx="1510394" cy="62355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0</xdr:colOff>
      <xdr:row>37</xdr:row>
      <xdr:rowOff>0</xdr:rowOff>
    </xdr:from>
    <xdr:to>
      <xdr:col>14</xdr:col>
      <xdr:colOff>304800</xdr:colOff>
      <xdr:row>38</xdr:row>
      <xdr:rowOff>92307</xdr:rowOff>
    </xdr:to>
    <xdr:sp macro="" textlink="">
      <xdr:nvSpPr>
        <xdr:cNvPr id="2" name="imgmasCP-2021-43871">
          <a:extLst>
            <a:ext uri="{FF2B5EF4-FFF2-40B4-BE49-F238E27FC236}">
              <a16:creationId xmlns:a16="http://schemas.microsoft.com/office/drawing/2014/main" id="{1A848D55-C38D-4B20-BEDA-EE447CFF7EDF}"/>
            </a:ext>
          </a:extLst>
        </xdr:cNvPr>
        <xdr:cNvSpPr>
          <a:spLocks noChangeAspect="1" noChangeArrowheads="1"/>
        </xdr:cNvSpPr>
      </xdr:nvSpPr>
      <xdr:spPr bwMode="auto">
        <a:xfrm>
          <a:off x="245649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3" name="imgmasCP-2022-43871">
          <a:extLst>
            <a:ext uri="{FF2B5EF4-FFF2-40B4-BE49-F238E27FC236}">
              <a16:creationId xmlns:a16="http://schemas.microsoft.com/office/drawing/2014/main" id="{028DCF66-7653-4AA8-A64A-99A80C18699E}"/>
            </a:ext>
          </a:extLst>
        </xdr:cNvPr>
        <xdr:cNvSpPr>
          <a:spLocks noChangeAspect="1" noChangeArrowheads="1"/>
        </xdr:cNvSpPr>
      </xdr:nvSpPr>
      <xdr:spPr bwMode="auto">
        <a:xfrm>
          <a:off x="245649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92306</xdr:rowOff>
    </xdr:to>
    <xdr:sp macro="" textlink="">
      <xdr:nvSpPr>
        <xdr:cNvPr id="4" name="imgmasCP-2023-43871">
          <a:extLst>
            <a:ext uri="{FF2B5EF4-FFF2-40B4-BE49-F238E27FC236}">
              <a16:creationId xmlns:a16="http://schemas.microsoft.com/office/drawing/2014/main" id="{CDD0CF17-79DD-4D57-AFD0-F0147E35D5C7}"/>
            </a:ext>
          </a:extLst>
        </xdr:cNvPr>
        <xdr:cNvSpPr>
          <a:spLocks noChangeAspect="1" noChangeArrowheads="1"/>
        </xdr:cNvSpPr>
      </xdr:nvSpPr>
      <xdr:spPr bwMode="auto">
        <a:xfrm>
          <a:off x="24564975" y="114300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5" name="imgmasCP-2020-43872">
          <a:extLst>
            <a:ext uri="{FF2B5EF4-FFF2-40B4-BE49-F238E27FC236}">
              <a16:creationId xmlns:a16="http://schemas.microsoft.com/office/drawing/2014/main" id="{2640A243-4A9E-48F0-8692-3879798A995B}"/>
            </a:ext>
          </a:extLst>
        </xdr:cNvPr>
        <xdr:cNvSpPr>
          <a:spLocks noChangeAspect="1" noChangeArrowheads="1"/>
        </xdr:cNvSpPr>
      </xdr:nvSpPr>
      <xdr:spPr bwMode="auto">
        <a:xfrm>
          <a:off x="245649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6" name="imgmasCP-2021-43872">
          <a:extLst>
            <a:ext uri="{FF2B5EF4-FFF2-40B4-BE49-F238E27FC236}">
              <a16:creationId xmlns:a16="http://schemas.microsoft.com/office/drawing/2014/main" id="{CE9ECCB4-4781-40EC-91C5-4CDDCBE72DD5}"/>
            </a:ext>
          </a:extLst>
        </xdr:cNvPr>
        <xdr:cNvSpPr>
          <a:spLocks noChangeAspect="1" noChangeArrowheads="1"/>
        </xdr:cNvSpPr>
      </xdr:nvSpPr>
      <xdr:spPr bwMode="auto">
        <a:xfrm>
          <a:off x="245649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92306</xdr:rowOff>
    </xdr:to>
    <xdr:sp macro="" textlink="">
      <xdr:nvSpPr>
        <xdr:cNvPr id="7" name="imgmasCP-2022-43872">
          <a:extLst>
            <a:ext uri="{FF2B5EF4-FFF2-40B4-BE49-F238E27FC236}">
              <a16:creationId xmlns:a16="http://schemas.microsoft.com/office/drawing/2014/main" id="{0033C1A3-60A2-41BD-9654-2DCD2902868E}"/>
            </a:ext>
          </a:extLst>
        </xdr:cNvPr>
        <xdr:cNvSpPr>
          <a:spLocks noChangeAspect="1" noChangeArrowheads="1"/>
        </xdr:cNvSpPr>
      </xdr:nvSpPr>
      <xdr:spPr bwMode="auto">
        <a:xfrm>
          <a:off x="24564975" y="114300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8" name="imgmasCP-2023-43872">
          <a:extLst>
            <a:ext uri="{FF2B5EF4-FFF2-40B4-BE49-F238E27FC236}">
              <a16:creationId xmlns:a16="http://schemas.microsoft.com/office/drawing/2014/main" id="{11163176-B245-4427-8E2B-D7946839659E}"/>
            </a:ext>
          </a:extLst>
        </xdr:cNvPr>
        <xdr:cNvSpPr>
          <a:spLocks noChangeAspect="1" noChangeArrowheads="1"/>
        </xdr:cNvSpPr>
      </xdr:nvSpPr>
      <xdr:spPr bwMode="auto">
        <a:xfrm>
          <a:off x="245649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9" name="imgmasCP-2020-43873">
          <a:extLst>
            <a:ext uri="{FF2B5EF4-FFF2-40B4-BE49-F238E27FC236}">
              <a16:creationId xmlns:a16="http://schemas.microsoft.com/office/drawing/2014/main" id="{DA2FA89E-4E04-4AAB-A622-BB2910F598AB}"/>
            </a:ext>
          </a:extLst>
        </xdr:cNvPr>
        <xdr:cNvSpPr>
          <a:spLocks noChangeAspect="1" noChangeArrowheads="1"/>
        </xdr:cNvSpPr>
      </xdr:nvSpPr>
      <xdr:spPr bwMode="auto">
        <a:xfrm>
          <a:off x="348138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10" name="imgmasCP-2021-43873">
          <a:extLst>
            <a:ext uri="{FF2B5EF4-FFF2-40B4-BE49-F238E27FC236}">
              <a16:creationId xmlns:a16="http://schemas.microsoft.com/office/drawing/2014/main" id="{D194E1DD-16B2-4651-90DE-FB316AD59F5C}"/>
            </a:ext>
          </a:extLst>
        </xdr:cNvPr>
        <xdr:cNvSpPr>
          <a:spLocks noChangeAspect="1" noChangeArrowheads="1"/>
        </xdr:cNvSpPr>
      </xdr:nvSpPr>
      <xdr:spPr bwMode="auto">
        <a:xfrm>
          <a:off x="348138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92306</xdr:rowOff>
    </xdr:to>
    <xdr:sp macro="" textlink="">
      <xdr:nvSpPr>
        <xdr:cNvPr id="11" name="imgmasCP-2022-43873">
          <a:extLst>
            <a:ext uri="{FF2B5EF4-FFF2-40B4-BE49-F238E27FC236}">
              <a16:creationId xmlns:a16="http://schemas.microsoft.com/office/drawing/2014/main" id="{0904EC33-389B-4603-B991-E0A1D1103896}"/>
            </a:ext>
          </a:extLst>
        </xdr:cNvPr>
        <xdr:cNvSpPr>
          <a:spLocks noChangeAspect="1" noChangeArrowheads="1"/>
        </xdr:cNvSpPr>
      </xdr:nvSpPr>
      <xdr:spPr bwMode="auto">
        <a:xfrm>
          <a:off x="30965775" y="114300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12" name="imgmasCP-2023-43873">
          <a:extLst>
            <a:ext uri="{FF2B5EF4-FFF2-40B4-BE49-F238E27FC236}">
              <a16:creationId xmlns:a16="http://schemas.microsoft.com/office/drawing/2014/main" id="{C10DB7AD-DE35-44DA-95D2-F86E6C6088B6}"/>
            </a:ext>
          </a:extLst>
        </xdr:cNvPr>
        <xdr:cNvSpPr>
          <a:spLocks noChangeAspect="1" noChangeArrowheads="1"/>
        </xdr:cNvSpPr>
      </xdr:nvSpPr>
      <xdr:spPr bwMode="auto">
        <a:xfrm>
          <a:off x="309657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13" name="imgmasCP-2020-43874">
          <a:extLst>
            <a:ext uri="{FF2B5EF4-FFF2-40B4-BE49-F238E27FC236}">
              <a16:creationId xmlns:a16="http://schemas.microsoft.com/office/drawing/2014/main" id="{92175092-67A2-48B0-BF95-2E722B315D3D}"/>
            </a:ext>
          </a:extLst>
        </xdr:cNvPr>
        <xdr:cNvSpPr>
          <a:spLocks noChangeAspect="1" noChangeArrowheads="1"/>
        </xdr:cNvSpPr>
      </xdr:nvSpPr>
      <xdr:spPr bwMode="auto">
        <a:xfrm>
          <a:off x="348138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14" name="imgmasCP-2021-43874">
          <a:extLst>
            <a:ext uri="{FF2B5EF4-FFF2-40B4-BE49-F238E27FC236}">
              <a16:creationId xmlns:a16="http://schemas.microsoft.com/office/drawing/2014/main" id="{69AD9A87-2331-4703-8592-E37F429C7399}"/>
            </a:ext>
          </a:extLst>
        </xdr:cNvPr>
        <xdr:cNvSpPr>
          <a:spLocks noChangeAspect="1" noChangeArrowheads="1"/>
        </xdr:cNvSpPr>
      </xdr:nvSpPr>
      <xdr:spPr bwMode="auto">
        <a:xfrm>
          <a:off x="348138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92306</xdr:rowOff>
    </xdr:to>
    <xdr:sp macro="" textlink="">
      <xdr:nvSpPr>
        <xdr:cNvPr id="15" name="imgmasCP-2022-43874">
          <a:extLst>
            <a:ext uri="{FF2B5EF4-FFF2-40B4-BE49-F238E27FC236}">
              <a16:creationId xmlns:a16="http://schemas.microsoft.com/office/drawing/2014/main" id="{59F01FBE-9C68-4F64-A158-398D5D15F6FF}"/>
            </a:ext>
          </a:extLst>
        </xdr:cNvPr>
        <xdr:cNvSpPr>
          <a:spLocks noChangeAspect="1" noChangeArrowheads="1"/>
        </xdr:cNvSpPr>
      </xdr:nvSpPr>
      <xdr:spPr bwMode="auto">
        <a:xfrm>
          <a:off x="30965775" y="114300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16" name="imgmasCP-2023-43874">
          <a:extLst>
            <a:ext uri="{FF2B5EF4-FFF2-40B4-BE49-F238E27FC236}">
              <a16:creationId xmlns:a16="http://schemas.microsoft.com/office/drawing/2014/main" id="{05151DA2-C25E-42A2-8EC2-9B9D102AF9E9}"/>
            </a:ext>
          </a:extLst>
        </xdr:cNvPr>
        <xdr:cNvSpPr>
          <a:spLocks noChangeAspect="1" noChangeArrowheads="1"/>
        </xdr:cNvSpPr>
      </xdr:nvSpPr>
      <xdr:spPr bwMode="auto">
        <a:xfrm>
          <a:off x="309657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92306</xdr:rowOff>
    </xdr:to>
    <xdr:sp macro="" textlink="">
      <xdr:nvSpPr>
        <xdr:cNvPr id="17" name="imgmasCP-2020-43876">
          <a:extLst>
            <a:ext uri="{FF2B5EF4-FFF2-40B4-BE49-F238E27FC236}">
              <a16:creationId xmlns:a16="http://schemas.microsoft.com/office/drawing/2014/main" id="{2D9670FE-3353-47AB-ABA7-8DB97E4E949B}"/>
            </a:ext>
          </a:extLst>
        </xdr:cNvPr>
        <xdr:cNvSpPr>
          <a:spLocks noChangeAspect="1" noChangeArrowheads="1"/>
        </xdr:cNvSpPr>
      </xdr:nvSpPr>
      <xdr:spPr bwMode="auto">
        <a:xfrm>
          <a:off x="30965775" y="11430000"/>
          <a:ext cx="304800" cy="3209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18" name="imgmasCP-2021-43876">
          <a:extLst>
            <a:ext uri="{FF2B5EF4-FFF2-40B4-BE49-F238E27FC236}">
              <a16:creationId xmlns:a16="http://schemas.microsoft.com/office/drawing/2014/main" id="{86A8BDF4-E90A-4532-9F57-E287FA533125}"/>
            </a:ext>
          </a:extLst>
        </xdr:cNvPr>
        <xdr:cNvSpPr>
          <a:spLocks noChangeAspect="1" noChangeArrowheads="1"/>
        </xdr:cNvSpPr>
      </xdr:nvSpPr>
      <xdr:spPr bwMode="auto">
        <a:xfrm>
          <a:off x="309657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19" name="imgmasCP-2022-43876">
          <a:extLst>
            <a:ext uri="{FF2B5EF4-FFF2-40B4-BE49-F238E27FC236}">
              <a16:creationId xmlns:a16="http://schemas.microsoft.com/office/drawing/2014/main" id="{57932C4F-F922-4DA9-BBB7-403F3E79A49A}"/>
            </a:ext>
          </a:extLst>
        </xdr:cNvPr>
        <xdr:cNvSpPr>
          <a:spLocks noChangeAspect="1" noChangeArrowheads="1"/>
        </xdr:cNvSpPr>
      </xdr:nvSpPr>
      <xdr:spPr bwMode="auto">
        <a:xfrm>
          <a:off x="309657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37</xdr:row>
      <xdr:rowOff>0</xdr:rowOff>
    </xdr:from>
    <xdr:to>
      <xdr:col>14</xdr:col>
      <xdr:colOff>304800</xdr:colOff>
      <xdr:row>38</xdr:row>
      <xdr:rowOff>92307</xdr:rowOff>
    </xdr:to>
    <xdr:sp macro="" textlink="">
      <xdr:nvSpPr>
        <xdr:cNvPr id="20" name="imgmasCP-2023-43876">
          <a:extLst>
            <a:ext uri="{FF2B5EF4-FFF2-40B4-BE49-F238E27FC236}">
              <a16:creationId xmlns:a16="http://schemas.microsoft.com/office/drawing/2014/main" id="{D20977D4-3DE9-4A2B-91C1-B381C49831A4}"/>
            </a:ext>
          </a:extLst>
        </xdr:cNvPr>
        <xdr:cNvSpPr>
          <a:spLocks noChangeAspect="1" noChangeArrowheads="1"/>
        </xdr:cNvSpPr>
      </xdr:nvSpPr>
      <xdr:spPr bwMode="auto">
        <a:xfrm>
          <a:off x="30965775" y="11430000"/>
          <a:ext cx="304800" cy="3209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12</xdr:row>
      <xdr:rowOff>0</xdr:rowOff>
    </xdr:from>
    <xdr:ext cx="304800" cy="302419"/>
    <xdr:sp macro="" textlink="">
      <xdr:nvSpPr>
        <xdr:cNvPr id="21" name="imgmasCP-2020-43873">
          <a:extLst>
            <a:ext uri="{FF2B5EF4-FFF2-40B4-BE49-F238E27FC236}">
              <a16:creationId xmlns:a16="http://schemas.microsoft.com/office/drawing/2014/main" id="{F6C8D257-3AD9-4528-8CED-03F717FA081E}"/>
            </a:ext>
          </a:extLst>
        </xdr:cNvPr>
        <xdr:cNvSpPr>
          <a:spLocks noChangeAspect="1" noChangeArrowheads="1"/>
        </xdr:cNvSpPr>
      </xdr:nvSpPr>
      <xdr:spPr bwMode="auto">
        <a:xfrm>
          <a:off x="34813875" y="5448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xdr:row>
      <xdr:rowOff>0</xdr:rowOff>
    </xdr:from>
    <xdr:ext cx="304800" cy="302419"/>
    <xdr:sp macro="" textlink="">
      <xdr:nvSpPr>
        <xdr:cNvPr id="22" name="imgmasCP-2020-43874">
          <a:extLst>
            <a:ext uri="{FF2B5EF4-FFF2-40B4-BE49-F238E27FC236}">
              <a16:creationId xmlns:a16="http://schemas.microsoft.com/office/drawing/2014/main" id="{9FC044D2-882D-4A99-8005-55CE1BF74DE4}"/>
            </a:ext>
          </a:extLst>
        </xdr:cNvPr>
        <xdr:cNvSpPr>
          <a:spLocks noChangeAspect="1" noChangeArrowheads="1"/>
        </xdr:cNvSpPr>
      </xdr:nvSpPr>
      <xdr:spPr bwMode="auto">
        <a:xfrm>
          <a:off x="34813875" y="5448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xdr:row>
      <xdr:rowOff>0</xdr:rowOff>
    </xdr:from>
    <xdr:ext cx="304800" cy="302419"/>
    <xdr:sp macro="" textlink="">
      <xdr:nvSpPr>
        <xdr:cNvPr id="23" name="imgmasCP-2020-43873">
          <a:extLst>
            <a:ext uri="{FF2B5EF4-FFF2-40B4-BE49-F238E27FC236}">
              <a16:creationId xmlns:a16="http://schemas.microsoft.com/office/drawing/2014/main" id="{04A60FE8-8F1E-4E14-8F0E-567594D85901}"/>
            </a:ext>
          </a:extLst>
        </xdr:cNvPr>
        <xdr:cNvSpPr>
          <a:spLocks noChangeAspect="1" noChangeArrowheads="1"/>
        </xdr:cNvSpPr>
      </xdr:nvSpPr>
      <xdr:spPr bwMode="auto">
        <a:xfrm>
          <a:off x="34813875" y="56769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xdr:row>
      <xdr:rowOff>0</xdr:rowOff>
    </xdr:from>
    <xdr:ext cx="304800" cy="302419"/>
    <xdr:sp macro="" textlink="">
      <xdr:nvSpPr>
        <xdr:cNvPr id="24" name="imgmasCP-2021-43873">
          <a:extLst>
            <a:ext uri="{FF2B5EF4-FFF2-40B4-BE49-F238E27FC236}">
              <a16:creationId xmlns:a16="http://schemas.microsoft.com/office/drawing/2014/main" id="{33A24C4C-973E-4EF9-8514-9F7DBBC4C2E3}"/>
            </a:ext>
          </a:extLst>
        </xdr:cNvPr>
        <xdr:cNvSpPr>
          <a:spLocks noChangeAspect="1" noChangeArrowheads="1"/>
        </xdr:cNvSpPr>
      </xdr:nvSpPr>
      <xdr:spPr bwMode="auto">
        <a:xfrm>
          <a:off x="34813875" y="59055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xdr:row>
      <xdr:rowOff>0</xdr:rowOff>
    </xdr:from>
    <xdr:ext cx="304800" cy="302419"/>
    <xdr:sp macro="" textlink="">
      <xdr:nvSpPr>
        <xdr:cNvPr id="25" name="imgmasCP-2020-43874">
          <a:extLst>
            <a:ext uri="{FF2B5EF4-FFF2-40B4-BE49-F238E27FC236}">
              <a16:creationId xmlns:a16="http://schemas.microsoft.com/office/drawing/2014/main" id="{5361A463-AE2F-48CD-9DC0-65859FED1322}"/>
            </a:ext>
          </a:extLst>
        </xdr:cNvPr>
        <xdr:cNvSpPr>
          <a:spLocks noChangeAspect="1" noChangeArrowheads="1"/>
        </xdr:cNvSpPr>
      </xdr:nvSpPr>
      <xdr:spPr bwMode="auto">
        <a:xfrm>
          <a:off x="34813875" y="56769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xdr:row>
      <xdr:rowOff>0</xdr:rowOff>
    </xdr:from>
    <xdr:ext cx="304800" cy="302419"/>
    <xdr:sp macro="" textlink="">
      <xdr:nvSpPr>
        <xdr:cNvPr id="26" name="imgmasCP-2021-43874">
          <a:extLst>
            <a:ext uri="{FF2B5EF4-FFF2-40B4-BE49-F238E27FC236}">
              <a16:creationId xmlns:a16="http://schemas.microsoft.com/office/drawing/2014/main" id="{324BF2C2-276E-47C6-97E6-92D26A25CDA4}"/>
            </a:ext>
          </a:extLst>
        </xdr:cNvPr>
        <xdr:cNvSpPr>
          <a:spLocks noChangeAspect="1" noChangeArrowheads="1"/>
        </xdr:cNvSpPr>
      </xdr:nvSpPr>
      <xdr:spPr bwMode="auto">
        <a:xfrm>
          <a:off x="34813875" y="59055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304800" cy="302419"/>
    <xdr:sp macro="" textlink="">
      <xdr:nvSpPr>
        <xdr:cNvPr id="27" name="imgmasCP-2021-43873">
          <a:extLst>
            <a:ext uri="{FF2B5EF4-FFF2-40B4-BE49-F238E27FC236}">
              <a16:creationId xmlns:a16="http://schemas.microsoft.com/office/drawing/2014/main" id="{F727124B-A64D-4BC3-90F2-8562ABBB2E86}"/>
            </a:ext>
          </a:extLst>
        </xdr:cNvPr>
        <xdr:cNvSpPr>
          <a:spLocks noChangeAspect="1" noChangeArrowheads="1"/>
        </xdr:cNvSpPr>
      </xdr:nvSpPr>
      <xdr:spPr bwMode="auto">
        <a:xfrm>
          <a:off x="34813875" y="61341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304800" cy="302419"/>
    <xdr:sp macro="" textlink="">
      <xdr:nvSpPr>
        <xdr:cNvPr id="28" name="imgmasCP-2021-43874">
          <a:extLst>
            <a:ext uri="{FF2B5EF4-FFF2-40B4-BE49-F238E27FC236}">
              <a16:creationId xmlns:a16="http://schemas.microsoft.com/office/drawing/2014/main" id="{DFC3B894-600C-41FA-99B0-199EC568F2CF}"/>
            </a:ext>
          </a:extLst>
        </xdr:cNvPr>
        <xdr:cNvSpPr>
          <a:spLocks noChangeAspect="1" noChangeArrowheads="1"/>
        </xdr:cNvSpPr>
      </xdr:nvSpPr>
      <xdr:spPr bwMode="auto">
        <a:xfrm>
          <a:off x="34813875" y="61341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29" name="imgmasCP-2020-43873">
          <a:extLst>
            <a:ext uri="{FF2B5EF4-FFF2-40B4-BE49-F238E27FC236}">
              <a16:creationId xmlns:a16="http://schemas.microsoft.com/office/drawing/2014/main" id="{74AB979A-8211-4443-9401-7ECE86D28DEE}"/>
            </a:ext>
          </a:extLst>
        </xdr:cNvPr>
        <xdr:cNvSpPr>
          <a:spLocks noChangeAspect="1" noChangeArrowheads="1"/>
        </xdr:cNvSpPr>
      </xdr:nvSpPr>
      <xdr:spPr bwMode="auto">
        <a:xfrm>
          <a:off x="348138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30" name="imgmasCP-2021-43873">
          <a:extLst>
            <a:ext uri="{FF2B5EF4-FFF2-40B4-BE49-F238E27FC236}">
              <a16:creationId xmlns:a16="http://schemas.microsoft.com/office/drawing/2014/main" id="{C421C819-ADBB-40B7-88C0-B5B9FEFD4EDF}"/>
            </a:ext>
          </a:extLst>
        </xdr:cNvPr>
        <xdr:cNvSpPr>
          <a:spLocks noChangeAspect="1" noChangeArrowheads="1"/>
        </xdr:cNvSpPr>
      </xdr:nvSpPr>
      <xdr:spPr bwMode="auto">
        <a:xfrm>
          <a:off x="348138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8"/>
    <xdr:sp macro="" textlink="">
      <xdr:nvSpPr>
        <xdr:cNvPr id="31" name="imgmasCP-2022-43873">
          <a:extLst>
            <a:ext uri="{FF2B5EF4-FFF2-40B4-BE49-F238E27FC236}">
              <a16:creationId xmlns:a16="http://schemas.microsoft.com/office/drawing/2014/main" id="{845EB62D-89BF-462C-BEB9-CDF3D555272C}"/>
            </a:ext>
          </a:extLst>
        </xdr:cNvPr>
        <xdr:cNvSpPr>
          <a:spLocks noChangeAspect="1" noChangeArrowheads="1"/>
        </xdr:cNvSpPr>
      </xdr:nvSpPr>
      <xdr:spPr bwMode="auto">
        <a:xfrm>
          <a:off x="30965775" y="11658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32" name="imgmasCP-2023-43873">
          <a:extLst>
            <a:ext uri="{FF2B5EF4-FFF2-40B4-BE49-F238E27FC236}">
              <a16:creationId xmlns:a16="http://schemas.microsoft.com/office/drawing/2014/main" id="{40DBA201-4A9A-4313-BCF8-D03E0C5FD840}"/>
            </a:ext>
          </a:extLst>
        </xdr:cNvPr>
        <xdr:cNvSpPr>
          <a:spLocks noChangeAspect="1" noChangeArrowheads="1"/>
        </xdr:cNvSpPr>
      </xdr:nvSpPr>
      <xdr:spPr bwMode="auto">
        <a:xfrm>
          <a:off x="309657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33" name="imgmasCP-2020-43874">
          <a:extLst>
            <a:ext uri="{FF2B5EF4-FFF2-40B4-BE49-F238E27FC236}">
              <a16:creationId xmlns:a16="http://schemas.microsoft.com/office/drawing/2014/main" id="{4FBD6239-DE65-42DF-8B8C-133F098DB8F6}"/>
            </a:ext>
          </a:extLst>
        </xdr:cNvPr>
        <xdr:cNvSpPr>
          <a:spLocks noChangeAspect="1" noChangeArrowheads="1"/>
        </xdr:cNvSpPr>
      </xdr:nvSpPr>
      <xdr:spPr bwMode="auto">
        <a:xfrm>
          <a:off x="348138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34" name="imgmasCP-2021-43874">
          <a:extLst>
            <a:ext uri="{FF2B5EF4-FFF2-40B4-BE49-F238E27FC236}">
              <a16:creationId xmlns:a16="http://schemas.microsoft.com/office/drawing/2014/main" id="{EE64F3FD-6D18-4C71-BD5F-A424136D16F7}"/>
            </a:ext>
          </a:extLst>
        </xdr:cNvPr>
        <xdr:cNvSpPr>
          <a:spLocks noChangeAspect="1" noChangeArrowheads="1"/>
        </xdr:cNvSpPr>
      </xdr:nvSpPr>
      <xdr:spPr bwMode="auto">
        <a:xfrm>
          <a:off x="348138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8"/>
    <xdr:sp macro="" textlink="">
      <xdr:nvSpPr>
        <xdr:cNvPr id="35" name="imgmasCP-2022-43874">
          <a:extLst>
            <a:ext uri="{FF2B5EF4-FFF2-40B4-BE49-F238E27FC236}">
              <a16:creationId xmlns:a16="http://schemas.microsoft.com/office/drawing/2014/main" id="{21AAF589-29D8-497A-8901-F91A39A27D3E}"/>
            </a:ext>
          </a:extLst>
        </xdr:cNvPr>
        <xdr:cNvSpPr>
          <a:spLocks noChangeAspect="1" noChangeArrowheads="1"/>
        </xdr:cNvSpPr>
      </xdr:nvSpPr>
      <xdr:spPr bwMode="auto">
        <a:xfrm>
          <a:off x="30965775" y="11658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36" name="imgmasCP-2023-43874">
          <a:extLst>
            <a:ext uri="{FF2B5EF4-FFF2-40B4-BE49-F238E27FC236}">
              <a16:creationId xmlns:a16="http://schemas.microsoft.com/office/drawing/2014/main" id="{BACA3229-F33D-4D23-BFBE-E774D077424A}"/>
            </a:ext>
          </a:extLst>
        </xdr:cNvPr>
        <xdr:cNvSpPr>
          <a:spLocks noChangeAspect="1" noChangeArrowheads="1"/>
        </xdr:cNvSpPr>
      </xdr:nvSpPr>
      <xdr:spPr bwMode="auto">
        <a:xfrm>
          <a:off x="309657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8"/>
    <xdr:sp macro="" textlink="">
      <xdr:nvSpPr>
        <xdr:cNvPr id="37" name="imgmasCP-2020-43876">
          <a:extLst>
            <a:ext uri="{FF2B5EF4-FFF2-40B4-BE49-F238E27FC236}">
              <a16:creationId xmlns:a16="http://schemas.microsoft.com/office/drawing/2014/main" id="{AF25E02F-A4F7-4987-B2C7-97921DCEC8AA}"/>
            </a:ext>
          </a:extLst>
        </xdr:cNvPr>
        <xdr:cNvSpPr>
          <a:spLocks noChangeAspect="1" noChangeArrowheads="1"/>
        </xdr:cNvSpPr>
      </xdr:nvSpPr>
      <xdr:spPr bwMode="auto">
        <a:xfrm>
          <a:off x="30965775" y="11658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38" name="imgmasCP-2021-43876">
          <a:extLst>
            <a:ext uri="{FF2B5EF4-FFF2-40B4-BE49-F238E27FC236}">
              <a16:creationId xmlns:a16="http://schemas.microsoft.com/office/drawing/2014/main" id="{BC77EAC4-105F-400B-AD62-16E32A419944}"/>
            </a:ext>
          </a:extLst>
        </xdr:cNvPr>
        <xdr:cNvSpPr>
          <a:spLocks noChangeAspect="1" noChangeArrowheads="1"/>
        </xdr:cNvSpPr>
      </xdr:nvSpPr>
      <xdr:spPr bwMode="auto">
        <a:xfrm>
          <a:off x="309657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39" name="imgmasCP-2022-43876">
          <a:extLst>
            <a:ext uri="{FF2B5EF4-FFF2-40B4-BE49-F238E27FC236}">
              <a16:creationId xmlns:a16="http://schemas.microsoft.com/office/drawing/2014/main" id="{866E48C1-D630-4C8B-AD21-2382DF06A1EC}"/>
            </a:ext>
          </a:extLst>
        </xdr:cNvPr>
        <xdr:cNvSpPr>
          <a:spLocks noChangeAspect="1" noChangeArrowheads="1"/>
        </xdr:cNvSpPr>
      </xdr:nvSpPr>
      <xdr:spPr bwMode="auto">
        <a:xfrm>
          <a:off x="309657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40" name="imgmasCP-2023-43876">
          <a:extLst>
            <a:ext uri="{FF2B5EF4-FFF2-40B4-BE49-F238E27FC236}">
              <a16:creationId xmlns:a16="http://schemas.microsoft.com/office/drawing/2014/main" id="{35EECFB8-A85E-43C7-B1C8-947FFA571A32}"/>
            </a:ext>
          </a:extLst>
        </xdr:cNvPr>
        <xdr:cNvSpPr>
          <a:spLocks noChangeAspect="1" noChangeArrowheads="1"/>
        </xdr:cNvSpPr>
      </xdr:nvSpPr>
      <xdr:spPr bwMode="auto">
        <a:xfrm>
          <a:off x="309657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41" name="imgmasCP-2020-43873">
          <a:extLst>
            <a:ext uri="{FF2B5EF4-FFF2-40B4-BE49-F238E27FC236}">
              <a16:creationId xmlns:a16="http://schemas.microsoft.com/office/drawing/2014/main" id="{3F9B1064-5B25-4C30-A1AA-6297EAC5E842}"/>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42" name="imgmasCP-2021-43873">
          <a:extLst>
            <a:ext uri="{FF2B5EF4-FFF2-40B4-BE49-F238E27FC236}">
              <a16:creationId xmlns:a16="http://schemas.microsoft.com/office/drawing/2014/main" id="{4BCBCC44-056F-4BD6-BF8E-5A59A62E7B09}"/>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8"/>
    <xdr:sp macro="" textlink="">
      <xdr:nvSpPr>
        <xdr:cNvPr id="43" name="imgmasCP-2022-43873">
          <a:extLst>
            <a:ext uri="{FF2B5EF4-FFF2-40B4-BE49-F238E27FC236}">
              <a16:creationId xmlns:a16="http://schemas.microsoft.com/office/drawing/2014/main" id="{E217F6A7-197A-4EC3-8C3F-9DF7B0B737AE}"/>
            </a:ext>
          </a:extLst>
        </xdr:cNvPr>
        <xdr:cNvSpPr>
          <a:spLocks noChangeAspect="1" noChangeArrowheads="1"/>
        </xdr:cNvSpPr>
      </xdr:nvSpPr>
      <xdr:spPr bwMode="auto">
        <a:xfrm>
          <a:off x="30965775" y="11887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44" name="imgmasCP-2023-43873">
          <a:extLst>
            <a:ext uri="{FF2B5EF4-FFF2-40B4-BE49-F238E27FC236}">
              <a16:creationId xmlns:a16="http://schemas.microsoft.com/office/drawing/2014/main" id="{CF763BFA-8177-4E48-A20A-C832DACAEF5E}"/>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45" name="imgmasCP-2020-43874">
          <a:extLst>
            <a:ext uri="{FF2B5EF4-FFF2-40B4-BE49-F238E27FC236}">
              <a16:creationId xmlns:a16="http://schemas.microsoft.com/office/drawing/2014/main" id="{F2A330D1-FED9-4B8E-8422-410F1EEE7473}"/>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46" name="imgmasCP-2021-43874">
          <a:extLst>
            <a:ext uri="{FF2B5EF4-FFF2-40B4-BE49-F238E27FC236}">
              <a16:creationId xmlns:a16="http://schemas.microsoft.com/office/drawing/2014/main" id="{9A0CD18E-A0A6-450E-BE1E-4B4B6FE1ED75}"/>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8"/>
    <xdr:sp macro="" textlink="">
      <xdr:nvSpPr>
        <xdr:cNvPr id="47" name="imgmasCP-2022-43874">
          <a:extLst>
            <a:ext uri="{FF2B5EF4-FFF2-40B4-BE49-F238E27FC236}">
              <a16:creationId xmlns:a16="http://schemas.microsoft.com/office/drawing/2014/main" id="{AEF5128D-AAF1-4C19-B471-FB761AC6FFAE}"/>
            </a:ext>
          </a:extLst>
        </xdr:cNvPr>
        <xdr:cNvSpPr>
          <a:spLocks noChangeAspect="1" noChangeArrowheads="1"/>
        </xdr:cNvSpPr>
      </xdr:nvSpPr>
      <xdr:spPr bwMode="auto">
        <a:xfrm>
          <a:off x="30965775" y="11887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48" name="imgmasCP-2023-43874">
          <a:extLst>
            <a:ext uri="{FF2B5EF4-FFF2-40B4-BE49-F238E27FC236}">
              <a16:creationId xmlns:a16="http://schemas.microsoft.com/office/drawing/2014/main" id="{496F30CB-32B9-4211-A5F3-B4CB112CED58}"/>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8"/>
    <xdr:sp macro="" textlink="">
      <xdr:nvSpPr>
        <xdr:cNvPr id="49" name="imgmasCP-2020-43876">
          <a:extLst>
            <a:ext uri="{FF2B5EF4-FFF2-40B4-BE49-F238E27FC236}">
              <a16:creationId xmlns:a16="http://schemas.microsoft.com/office/drawing/2014/main" id="{9B66FAD4-9B4C-4C3E-94F0-833049361318}"/>
            </a:ext>
          </a:extLst>
        </xdr:cNvPr>
        <xdr:cNvSpPr>
          <a:spLocks noChangeAspect="1" noChangeArrowheads="1"/>
        </xdr:cNvSpPr>
      </xdr:nvSpPr>
      <xdr:spPr bwMode="auto">
        <a:xfrm>
          <a:off x="30965775" y="11887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50" name="imgmasCP-2021-43876">
          <a:extLst>
            <a:ext uri="{FF2B5EF4-FFF2-40B4-BE49-F238E27FC236}">
              <a16:creationId xmlns:a16="http://schemas.microsoft.com/office/drawing/2014/main" id="{7FDB0ADA-D09E-4719-BCE2-6708087FECF4}"/>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51" name="imgmasCP-2022-43876">
          <a:extLst>
            <a:ext uri="{FF2B5EF4-FFF2-40B4-BE49-F238E27FC236}">
              <a16:creationId xmlns:a16="http://schemas.microsoft.com/office/drawing/2014/main" id="{2B593E53-2FEA-4221-94C2-18A02F7E0B7E}"/>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52" name="imgmasCP-2023-43876">
          <a:extLst>
            <a:ext uri="{FF2B5EF4-FFF2-40B4-BE49-F238E27FC236}">
              <a16:creationId xmlns:a16="http://schemas.microsoft.com/office/drawing/2014/main" id="{716B6774-A84A-4F07-AFC2-1C3656BA8F9B}"/>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53" name="imgmasCP-2020-43873">
          <a:extLst>
            <a:ext uri="{FF2B5EF4-FFF2-40B4-BE49-F238E27FC236}">
              <a16:creationId xmlns:a16="http://schemas.microsoft.com/office/drawing/2014/main" id="{403A707F-1E91-4297-9D81-E0A5CFE24C87}"/>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54" name="imgmasCP-2021-43873">
          <a:extLst>
            <a:ext uri="{FF2B5EF4-FFF2-40B4-BE49-F238E27FC236}">
              <a16:creationId xmlns:a16="http://schemas.microsoft.com/office/drawing/2014/main" id="{D5E9E5DB-BECA-4A06-B0BA-5EA17364738E}"/>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8"/>
    <xdr:sp macro="" textlink="">
      <xdr:nvSpPr>
        <xdr:cNvPr id="55" name="imgmasCP-2022-43873">
          <a:extLst>
            <a:ext uri="{FF2B5EF4-FFF2-40B4-BE49-F238E27FC236}">
              <a16:creationId xmlns:a16="http://schemas.microsoft.com/office/drawing/2014/main" id="{80E7DF7E-7B62-40ED-ABFC-E00632F5AB14}"/>
            </a:ext>
          </a:extLst>
        </xdr:cNvPr>
        <xdr:cNvSpPr>
          <a:spLocks noChangeAspect="1" noChangeArrowheads="1"/>
        </xdr:cNvSpPr>
      </xdr:nvSpPr>
      <xdr:spPr bwMode="auto">
        <a:xfrm>
          <a:off x="30965775" y="121158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56" name="imgmasCP-2023-43873">
          <a:extLst>
            <a:ext uri="{FF2B5EF4-FFF2-40B4-BE49-F238E27FC236}">
              <a16:creationId xmlns:a16="http://schemas.microsoft.com/office/drawing/2014/main" id="{7F044C0D-F786-48BF-AB33-137178D2CFEA}"/>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57" name="imgmasCP-2020-43874">
          <a:extLst>
            <a:ext uri="{FF2B5EF4-FFF2-40B4-BE49-F238E27FC236}">
              <a16:creationId xmlns:a16="http://schemas.microsoft.com/office/drawing/2014/main" id="{E1014ED9-EEC0-4925-83F2-39676DCAC338}"/>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58" name="imgmasCP-2021-43874">
          <a:extLst>
            <a:ext uri="{FF2B5EF4-FFF2-40B4-BE49-F238E27FC236}">
              <a16:creationId xmlns:a16="http://schemas.microsoft.com/office/drawing/2014/main" id="{20CE41DD-E15F-4BBE-BF87-6F69C18D1C72}"/>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8"/>
    <xdr:sp macro="" textlink="">
      <xdr:nvSpPr>
        <xdr:cNvPr id="59" name="imgmasCP-2022-43874">
          <a:extLst>
            <a:ext uri="{FF2B5EF4-FFF2-40B4-BE49-F238E27FC236}">
              <a16:creationId xmlns:a16="http://schemas.microsoft.com/office/drawing/2014/main" id="{992B163C-AF65-4A07-8761-3C950CF8FB92}"/>
            </a:ext>
          </a:extLst>
        </xdr:cNvPr>
        <xdr:cNvSpPr>
          <a:spLocks noChangeAspect="1" noChangeArrowheads="1"/>
        </xdr:cNvSpPr>
      </xdr:nvSpPr>
      <xdr:spPr bwMode="auto">
        <a:xfrm>
          <a:off x="30965775" y="121158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60" name="imgmasCP-2023-43874">
          <a:extLst>
            <a:ext uri="{FF2B5EF4-FFF2-40B4-BE49-F238E27FC236}">
              <a16:creationId xmlns:a16="http://schemas.microsoft.com/office/drawing/2014/main" id="{236826DB-E223-49A4-9A6A-5D9DC08397DD}"/>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8"/>
    <xdr:sp macro="" textlink="">
      <xdr:nvSpPr>
        <xdr:cNvPr id="61" name="imgmasCP-2020-43876">
          <a:extLst>
            <a:ext uri="{FF2B5EF4-FFF2-40B4-BE49-F238E27FC236}">
              <a16:creationId xmlns:a16="http://schemas.microsoft.com/office/drawing/2014/main" id="{78ED5B05-4AEA-47DC-9916-3CB315D1FFC5}"/>
            </a:ext>
          </a:extLst>
        </xdr:cNvPr>
        <xdr:cNvSpPr>
          <a:spLocks noChangeAspect="1" noChangeArrowheads="1"/>
        </xdr:cNvSpPr>
      </xdr:nvSpPr>
      <xdr:spPr bwMode="auto">
        <a:xfrm>
          <a:off x="30965775" y="121158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62" name="imgmasCP-2021-43876">
          <a:extLst>
            <a:ext uri="{FF2B5EF4-FFF2-40B4-BE49-F238E27FC236}">
              <a16:creationId xmlns:a16="http://schemas.microsoft.com/office/drawing/2014/main" id="{726FC526-585E-4BD8-A4B3-F59F72C3AB65}"/>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63" name="imgmasCP-2022-43876">
          <a:extLst>
            <a:ext uri="{FF2B5EF4-FFF2-40B4-BE49-F238E27FC236}">
              <a16:creationId xmlns:a16="http://schemas.microsoft.com/office/drawing/2014/main" id="{75735A1B-1920-4D0F-96CE-3B2A6603D0A7}"/>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64" name="imgmasCP-2023-43876">
          <a:extLst>
            <a:ext uri="{FF2B5EF4-FFF2-40B4-BE49-F238E27FC236}">
              <a16:creationId xmlns:a16="http://schemas.microsoft.com/office/drawing/2014/main" id="{BBF11182-F902-4BA2-BBD4-C99215EF02DE}"/>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65" name="imgmasCP-2020-43873">
          <a:extLst>
            <a:ext uri="{FF2B5EF4-FFF2-40B4-BE49-F238E27FC236}">
              <a16:creationId xmlns:a16="http://schemas.microsoft.com/office/drawing/2014/main" id="{025F7589-B7DB-434D-A208-1FC44A875862}"/>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66" name="imgmasCP-2021-43873">
          <a:extLst>
            <a:ext uri="{FF2B5EF4-FFF2-40B4-BE49-F238E27FC236}">
              <a16:creationId xmlns:a16="http://schemas.microsoft.com/office/drawing/2014/main" id="{4F866015-AD94-41FE-ABCE-1FB1A271AAF6}"/>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8"/>
    <xdr:sp macro="" textlink="">
      <xdr:nvSpPr>
        <xdr:cNvPr id="67" name="imgmasCP-2022-43873">
          <a:extLst>
            <a:ext uri="{FF2B5EF4-FFF2-40B4-BE49-F238E27FC236}">
              <a16:creationId xmlns:a16="http://schemas.microsoft.com/office/drawing/2014/main" id="{FE93A552-8D26-4DBC-80A6-94B44908B19D}"/>
            </a:ext>
          </a:extLst>
        </xdr:cNvPr>
        <xdr:cNvSpPr>
          <a:spLocks noChangeAspect="1" noChangeArrowheads="1"/>
        </xdr:cNvSpPr>
      </xdr:nvSpPr>
      <xdr:spPr bwMode="auto">
        <a:xfrm>
          <a:off x="30965775" y="1234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68" name="imgmasCP-2023-43873">
          <a:extLst>
            <a:ext uri="{FF2B5EF4-FFF2-40B4-BE49-F238E27FC236}">
              <a16:creationId xmlns:a16="http://schemas.microsoft.com/office/drawing/2014/main" id="{6EC228BA-AAED-4293-8D7A-D75D7AB91252}"/>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69" name="imgmasCP-2020-43874">
          <a:extLst>
            <a:ext uri="{FF2B5EF4-FFF2-40B4-BE49-F238E27FC236}">
              <a16:creationId xmlns:a16="http://schemas.microsoft.com/office/drawing/2014/main" id="{9CC4B137-D3AE-49C3-AFA2-0037452C276D}"/>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70" name="imgmasCP-2021-43874">
          <a:extLst>
            <a:ext uri="{FF2B5EF4-FFF2-40B4-BE49-F238E27FC236}">
              <a16:creationId xmlns:a16="http://schemas.microsoft.com/office/drawing/2014/main" id="{EC7B77B0-ECE7-4471-9F91-3198E62EA262}"/>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8"/>
    <xdr:sp macro="" textlink="">
      <xdr:nvSpPr>
        <xdr:cNvPr id="71" name="imgmasCP-2022-43874">
          <a:extLst>
            <a:ext uri="{FF2B5EF4-FFF2-40B4-BE49-F238E27FC236}">
              <a16:creationId xmlns:a16="http://schemas.microsoft.com/office/drawing/2014/main" id="{709FB90F-4CE2-482D-9096-EB6441172B2A}"/>
            </a:ext>
          </a:extLst>
        </xdr:cNvPr>
        <xdr:cNvSpPr>
          <a:spLocks noChangeAspect="1" noChangeArrowheads="1"/>
        </xdr:cNvSpPr>
      </xdr:nvSpPr>
      <xdr:spPr bwMode="auto">
        <a:xfrm>
          <a:off x="30965775" y="1234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72" name="imgmasCP-2023-43874">
          <a:extLst>
            <a:ext uri="{FF2B5EF4-FFF2-40B4-BE49-F238E27FC236}">
              <a16:creationId xmlns:a16="http://schemas.microsoft.com/office/drawing/2014/main" id="{4BA9A2CD-5A2A-451E-A0D3-96F4F2F30D5E}"/>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8"/>
    <xdr:sp macro="" textlink="">
      <xdr:nvSpPr>
        <xdr:cNvPr id="73" name="imgmasCP-2020-43876">
          <a:extLst>
            <a:ext uri="{FF2B5EF4-FFF2-40B4-BE49-F238E27FC236}">
              <a16:creationId xmlns:a16="http://schemas.microsoft.com/office/drawing/2014/main" id="{51623875-7CA1-4230-96FC-4E80AEA11A73}"/>
            </a:ext>
          </a:extLst>
        </xdr:cNvPr>
        <xdr:cNvSpPr>
          <a:spLocks noChangeAspect="1" noChangeArrowheads="1"/>
        </xdr:cNvSpPr>
      </xdr:nvSpPr>
      <xdr:spPr bwMode="auto">
        <a:xfrm>
          <a:off x="30965775" y="1234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74" name="imgmasCP-2021-43876">
          <a:extLst>
            <a:ext uri="{FF2B5EF4-FFF2-40B4-BE49-F238E27FC236}">
              <a16:creationId xmlns:a16="http://schemas.microsoft.com/office/drawing/2014/main" id="{05585145-74D2-490C-8264-0CDAD978DEDB}"/>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75" name="imgmasCP-2022-43876">
          <a:extLst>
            <a:ext uri="{FF2B5EF4-FFF2-40B4-BE49-F238E27FC236}">
              <a16:creationId xmlns:a16="http://schemas.microsoft.com/office/drawing/2014/main" id="{FD4C0024-688B-4DFF-A136-04ADADE8AB38}"/>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76" name="imgmasCP-2023-43876">
          <a:extLst>
            <a:ext uri="{FF2B5EF4-FFF2-40B4-BE49-F238E27FC236}">
              <a16:creationId xmlns:a16="http://schemas.microsoft.com/office/drawing/2014/main" id="{4A4B8B24-6AF0-4F8C-819C-85CA5344D047}"/>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77" name="imgmasCP-2020-43873">
          <a:extLst>
            <a:ext uri="{FF2B5EF4-FFF2-40B4-BE49-F238E27FC236}">
              <a16:creationId xmlns:a16="http://schemas.microsoft.com/office/drawing/2014/main" id="{B4ADF051-B90F-455B-8B8B-61A6ADF5B8D1}"/>
            </a:ext>
          </a:extLst>
        </xdr:cNvPr>
        <xdr:cNvSpPr>
          <a:spLocks noChangeAspect="1" noChangeArrowheads="1"/>
        </xdr:cNvSpPr>
      </xdr:nvSpPr>
      <xdr:spPr bwMode="auto">
        <a:xfrm>
          <a:off x="348138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78" name="imgmasCP-2021-43873">
          <a:extLst>
            <a:ext uri="{FF2B5EF4-FFF2-40B4-BE49-F238E27FC236}">
              <a16:creationId xmlns:a16="http://schemas.microsoft.com/office/drawing/2014/main" id="{5629E385-4332-45F9-BC99-66F585BDE2C0}"/>
            </a:ext>
          </a:extLst>
        </xdr:cNvPr>
        <xdr:cNvSpPr>
          <a:spLocks noChangeAspect="1" noChangeArrowheads="1"/>
        </xdr:cNvSpPr>
      </xdr:nvSpPr>
      <xdr:spPr bwMode="auto">
        <a:xfrm>
          <a:off x="348138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8"/>
    <xdr:sp macro="" textlink="">
      <xdr:nvSpPr>
        <xdr:cNvPr id="79" name="imgmasCP-2022-43873">
          <a:extLst>
            <a:ext uri="{FF2B5EF4-FFF2-40B4-BE49-F238E27FC236}">
              <a16:creationId xmlns:a16="http://schemas.microsoft.com/office/drawing/2014/main" id="{2365DE64-901F-4A84-BF8D-9933347AA595}"/>
            </a:ext>
          </a:extLst>
        </xdr:cNvPr>
        <xdr:cNvSpPr>
          <a:spLocks noChangeAspect="1" noChangeArrowheads="1"/>
        </xdr:cNvSpPr>
      </xdr:nvSpPr>
      <xdr:spPr bwMode="auto">
        <a:xfrm>
          <a:off x="30965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80" name="imgmasCP-2023-43873">
          <a:extLst>
            <a:ext uri="{FF2B5EF4-FFF2-40B4-BE49-F238E27FC236}">
              <a16:creationId xmlns:a16="http://schemas.microsoft.com/office/drawing/2014/main" id="{8B1E0047-101B-4D98-AEB5-3EEDDD3F7567}"/>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81" name="imgmasCP-2020-43874">
          <a:extLst>
            <a:ext uri="{FF2B5EF4-FFF2-40B4-BE49-F238E27FC236}">
              <a16:creationId xmlns:a16="http://schemas.microsoft.com/office/drawing/2014/main" id="{06351104-465E-4D9D-A5EA-8D4AA45A5688}"/>
            </a:ext>
          </a:extLst>
        </xdr:cNvPr>
        <xdr:cNvSpPr>
          <a:spLocks noChangeAspect="1" noChangeArrowheads="1"/>
        </xdr:cNvSpPr>
      </xdr:nvSpPr>
      <xdr:spPr bwMode="auto">
        <a:xfrm>
          <a:off x="348138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82" name="imgmasCP-2021-43874">
          <a:extLst>
            <a:ext uri="{FF2B5EF4-FFF2-40B4-BE49-F238E27FC236}">
              <a16:creationId xmlns:a16="http://schemas.microsoft.com/office/drawing/2014/main" id="{5E1A4267-1236-4C1D-93D6-C2F2050247A7}"/>
            </a:ext>
          </a:extLst>
        </xdr:cNvPr>
        <xdr:cNvSpPr>
          <a:spLocks noChangeAspect="1" noChangeArrowheads="1"/>
        </xdr:cNvSpPr>
      </xdr:nvSpPr>
      <xdr:spPr bwMode="auto">
        <a:xfrm>
          <a:off x="348138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8"/>
    <xdr:sp macro="" textlink="">
      <xdr:nvSpPr>
        <xdr:cNvPr id="83" name="imgmasCP-2022-43874">
          <a:extLst>
            <a:ext uri="{FF2B5EF4-FFF2-40B4-BE49-F238E27FC236}">
              <a16:creationId xmlns:a16="http://schemas.microsoft.com/office/drawing/2014/main" id="{59DE3F9D-08DC-4B91-9606-A5F8CFFE0E1A}"/>
            </a:ext>
          </a:extLst>
        </xdr:cNvPr>
        <xdr:cNvSpPr>
          <a:spLocks noChangeAspect="1" noChangeArrowheads="1"/>
        </xdr:cNvSpPr>
      </xdr:nvSpPr>
      <xdr:spPr bwMode="auto">
        <a:xfrm>
          <a:off x="30965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84" name="imgmasCP-2023-43874">
          <a:extLst>
            <a:ext uri="{FF2B5EF4-FFF2-40B4-BE49-F238E27FC236}">
              <a16:creationId xmlns:a16="http://schemas.microsoft.com/office/drawing/2014/main" id="{53396840-EAD4-47A9-84F7-0C62B3C704B5}"/>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8"/>
    <xdr:sp macro="" textlink="">
      <xdr:nvSpPr>
        <xdr:cNvPr id="85" name="imgmasCP-2020-43876">
          <a:extLst>
            <a:ext uri="{FF2B5EF4-FFF2-40B4-BE49-F238E27FC236}">
              <a16:creationId xmlns:a16="http://schemas.microsoft.com/office/drawing/2014/main" id="{28465873-D356-4833-A40E-7C0F2452F1F9}"/>
            </a:ext>
          </a:extLst>
        </xdr:cNvPr>
        <xdr:cNvSpPr>
          <a:spLocks noChangeAspect="1" noChangeArrowheads="1"/>
        </xdr:cNvSpPr>
      </xdr:nvSpPr>
      <xdr:spPr bwMode="auto">
        <a:xfrm>
          <a:off x="30965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86" name="imgmasCP-2021-43876">
          <a:extLst>
            <a:ext uri="{FF2B5EF4-FFF2-40B4-BE49-F238E27FC236}">
              <a16:creationId xmlns:a16="http://schemas.microsoft.com/office/drawing/2014/main" id="{0F6ABE55-DA93-4424-8DD5-2064C487A49E}"/>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87" name="imgmasCP-2022-43876">
          <a:extLst>
            <a:ext uri="{FF2B5EF4-FFF2-40B4-BE49-F238E27FC236}">
              <a16:creationId xmlns:a16="http://schemas.microsoft.com/office/drawing/2014/main" id="{FDF46A0B-0F00-4F62-A47C-0C607819E130}"/>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88" name="imgmasCP-2023-43876">
          <a:extLst>
            <a:ext uri="{FF2B5EF4-FFF2-40B4-BE49-F238E27FC236}">
              <a16:creationId xmlns:a16="http://schemas.microsoft.com/office/drawing/2014/main" id="{F2DED046-F724-4021-B971-A05C98FC3812}"/>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89" name="imgmasCP-2020-43873">
          <a:extLst>
            <a:ext uri="{FF2B5EF4-FFF2-40B4-BE49-F238E27FC236}">
              <a16:creationId xmlns:a16="http://schemas.microsoft.com/office/drawing/2014/main" id="{D1201076-4744-42DC-9AB1-39A16113176E}"/>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90" name="imgmasCP-2021-43873">
          <a:extLst>
            <a:ext uri="{FF2B5EF4-FFF2-40B4-BE49-F238E27FC236}">
              <a16:creationId xmlns:a16="http://schemas.microsoft.com/office/drawing/2014/main" id="{EFCA3EBD-17BE-420D-8933-EAD127FCFD8A}"/>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8"/>
    <xdr:sp macro="" textlink="">
      <xdr:nvSpPr>
        <xdr:cNvPr id="91" name="imgmasCP-2022-43873">
          <a:extLst>
            <a:ext uri="{FF2B5EF4-FFF2-40B4-BE49-F238E27FC236}">
              <a16:creationId xmlns:a16="http://schemas.microsoft.com/office/drawing/2014/main" id="{27B64FB8-E288-4E4B-BBCA-3F72CD8B4B70}"/>
            </a:ext>
          </a:extLst>
        </xdr:cNvPr>
        <xdr:cNvSpPr>
          <a:spLocks noChangeAspect="1" noChangeArrowheads="1"/>
        </xdr:cNvSpPr>
      </xdr:nvSpPr>
      <xdr:spPr bwMode="auto">
        <a:xfrm>
          <a:off x="30965775" y="11887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92" name="imgmasCP-2023-43873">
          <a:extLst>
            <a:ext uri="{FF2B5EF4-FFF2-40B4-BE49-F238E27FC236}">
              <a16:creationId xmlns:a16="http://schemas.microsoft.com/office/drawing/2014/main" id="{352251E5-7186-417E-AF0A-F34F36609A42}"/>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93" name="imgmasCP-2020-43874">
          <a:extLst>
            <a:ext uri="{FF2B5EF4-FFF2-40B4-BE49-F238E27FC236}">
              <a16:creationId xmlns:a16="http://schemas.microsoft.com/office/drawing/2014/main" id="{61A15705-47C7-44C8-BBAB-E38F5DFF7966}"/>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94" name="imgmasCP-2021-43874">
          <a:extLst>
            <a:ext uri="{FF2B5EF4-FFF2-40B4-BE49-F238E27FC236}">
              <a16:creationId xmlns:a16="http://schemas.microsoft.com/office/drawing/2014/main" id="{0A34225C-3FC5-4C14-8E4E-A23F77F5878D}"/>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8"/>
    <xdr:sp macro="" textlink="">
      <xdr:nvSpPr>
        <xdr:cNvPr id="95" name="imgmasCP-2022-43874">
          <a:extLst>
            <a:ext uri="{FF2B5EF4-FFF2-40B4-BE49-F238E27FC236}">
              <a16:creationId xmlns:a16="http://schemas.microsoft.com/office/drawing/2014/main" id="{56FC111F-AD18-474B-B310-5B82F70338BD}"/>
            </a:ext>
          </a:extLst>
        </xdr:cNvPr>
        <xdr:cNvSpPr>
          <a:spLocks noChangeAspect="1" noChangeArrowheads="1"/>
        </xdr:cNvSpPr>
      </xdr:nvSpPr>
      <xdr:spPr bwMode="auto">
        <a:xfrm>
          <a:off x="30965775" y="11887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96" name="imgmasCP-2023-43874">
          <a:extLst>
            <a:ext uri="{FF2B5EF4-FFF2-40B4-BE49-F238E27FC236}">
              <a16:creationId xmlns:a16="http://schemas.microsoft.com/office/drawing/2014/main" id="{BA912EAD-C0FA-4F61-8A1D-8DDEFD120779}"/>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8"/>
    <xdr:sp macro="" textlink="">
      <xdr:nvSpPr>
        <xdr:cNvPr id="97" name="imgmasCP-2020-43876">
          <a:extLst>
            <a:ext uri="{FF2B5EF4-FFF2-40B4-BE49-F238E27FC236}">
              <a16:creationId xmlns:a16="http://schemas.microsoft.com/office/drawing/2014/main" id="{9B436E09-623A-4335-B0A0-00DBDC77468C}"/>
            </a:ext>
          </a:extLst>
        </xdr:cNvPr>
        <xdr:cNvSpPr>
          <a:spLocks noChangeAspect="1" noChangeArrowheads="1"/>
        </xdr:cNvSpPr>
      </xdr:nvSpPr>
      <xdr:spPr bwMode="auto">
        <a:xfrm>
          <a:off x="30965775" y="11887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98" name="imgmasCP-2021-43876">
          <a:extLst>
            <a:ext uri="{FF2B5EF4-FFF2-40B4-BE49-F238E27FC236}">
              <a16:creationId xmlns:a16="http://schemas.microsoft.com/office/drawing/2014/main" id="{69609220-8CB2-4A23-AD0F-F8788EA9477F}"/>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99" name="imgmasCP-2022-43876">
          <a:extLst>
            <a:ext uri="{FF2B5EF4-FFF2-40B4-BE49-F238E27FC236}">
              <a16:creationId xmlns:a16="http://schemas.microsoft.com/office/drawing/2014/main" id="{DF5DF938-E956-4E5E-8292-29F81B7D405C}"/>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100" name="imgmasCP-2023-43876">
          <a:extLst>
            <a:ext uri="{FF2B5EF4-FFF2-40B4-BE49-F238E27FC236}">
              <a16:creationId xmlns:a16="http://schemas.microsoft.com/office/drawing/2014/main" id="{F7E9F305-B539-417C-92FD-DE26D4833916}"/>
            </a:ext>
          </a:extLst>
        </xdr:cNvPr>
        <xdr:cNvSpPr>
          <a:spLocks noChangeAspect="1" noChangeArrowheads="1"/>
        </xdr:cNvSpPr>
      </xdr:nvSpPr>
      <xdr:spPr bwMode="auto">
        <a:xfrm>
          <a:off x="309657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01" name="imgmasCP-2020-43873">
          <a:extLst>
            <a:ext uri="{FF2B5EF4-FFF2-40B4-BE49-F238E27FC236}">
              <a16:creationId xmlns:a16="http://schemas.microsoft.com/office/drawing/2014/main" id="{BC0E18C7-B372-4B37-B3D4-4D5ABC1C72EF}"/>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02" name="imgmasCP-2021-43873">
          <a:extLst>
            <a:ext uri="{FF2B5EF4-FFF2-40B4-BE49-F238E27FC236}">
              <a16:creationId xmlns:a16="http://schemas.microsoft.com/office/drawing/2014/main" id="{D190A48C-6069-4144-87FB-83451FE183B3}"/>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8"/>
    <xdr:sp macro="" textlink="">
      <xdr:nvSpPr>
        <xdr:cNvPr id="103" name="imgmasCP-2022-43873">
          <a:extLst>
            <a:ext uri="{FF2B5EF4-FFF2-40B4-BE49-F238E27FC236}">
              <a16:creationId xmlns:a16="http://schemas.microsoft.com/office/drawing/2014/main" id="{2BEB183B-262D-40F2-A5E7-8B3DB4946F0F}"/>
            </a:ext>
          </a:extLst>
        </xdr:cNvPr>
        <xdr:cNvSpPr>
          <a:spLocks noChangeAspect="1" noChangeArrowheads="1"/>
        </xdr:cNvSpPr>
      </xdr:nvSpPr>
      <xdr:spPr bwMode="auto">
        <a:xfrm>
          <a:off x="30965775" y="121158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04" name="imgmasCP-2023-43873">
          <a:extLst>
            <a:ext uri="{FF2B5EF4-FFF2-40B4-BE49-F238E27FC236}">
              <a16:creationId xmlns:a16="http://schemas.microsoft.com/office/drawing/2014/main" id="{5D458B7D-EC49-4D50-932A-EB1ACE31429F}"/>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05" name="imgmasCP-2020-43874">
          <a:extLst>
            <a:ext uri="{FF2B5EF4-FFF2-40B4-BE49-F238E27FC236}">
              <a16:creationId xmlns:a16="http://schemas.microsoft.com/office/drawing/2014/main" id="{78B1F111-14FD-4B57-8A61-241375EB4041}"/>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06" name="imgmasCP-2021-43874">
          <a:extLst>
            <a:ext uri="{FF2B5EF4-FFF2-40B4-BE49-F238E27FC236}">
              <a16:creationId xmlns:a16="http://schemas.microsoft.com/office/drawing/2014/main" id="{7478A006-DE76-4452-84BC-07E8976ACC75}"/>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8"/>
    <xdr:sp macro="" textlink="">
      <xdr:nvSpPr>
        <xdr:cNvPr id="107" name="imgmasCP-2022-43874">
          <a:extLst>
            <a:ext uri="{FF2B5EF4-FFF2-40B4-BE49-F238E27FC236}">
              <a16:creationId xmlns:a16="http://schemas.microsoft.com/office/drawing/2014/main" id="{D7C2CFB7-0016-45B4-A85F-84F0FCD67010}"/>
            </a:ext>
          </a:extLst>
        </xdr:cNvPr>
        <xdr:cNvSpPr>
          <a:spLocks noChangeAspect="1" noChangeArrowheads="1"/>
        </xdr:cNvSpPr>
      </xdr:nvSpPr>
      <xdr:spPr bwMode="auto">
        <a:xfrm>
          <a:off x="30965775" y="121158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08" name="imgmasCP-2023-43874">
          <a:extLst>
            <a:ext uri="{FF2B5EF4-FFF2-40B4-BE49-F238E27FC236}">
              <a16:creationId xmlns:a16="http://schemas.microsoft.com/office/drawing/2014/main" id="{78E662F7-1786-4E68-A1D6-1D10011FB1F3}"/>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8"/>
    <xdr:sp macro="" textlink="">
      <xdr:nvSpPr>
        <xdr:cNvPr id="109" name="imgmasCP-2020-43876">
          <a:extLst>
            <a:ext uri="{FF2B5EF4-FFF2-40B4-BE49-F238E27FC236}">
              <a16:creationId xmlns:a16="http://schemas.microsoft.com/office/drawing/2014/main" id="{D3D60314-858E-4A33-95F1-DF9D106E9483}"/>
            </a:ext>
          </a:extLst>
        </xdr:cNvPr>
        <xdr:cNvSpPr>
          <a:spLocks noChangeAspect="1" noChangeArrowheads="1"/>
        </xdr:cNvSpPr>
      </xdr:nvSpPr>
      <xdr:spPr bwMode="auto">
        <a:xfrm>
          <a:off x="30965775" y="121158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10" name="imgmasCP-2021-43876">
          <a:extLst>
            <a:ext uri="{FF2B5EF4-FFF2-40B4-BE49-F238E27FC236}">
              <a16:creationId xmlns:a16="http://schemas.microsoft.com/office/drawing/2014/main" id="{980B030A-5F3D-4F98-B59C-C2F5456E332D}"/>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11" name="imgmasCP-2022-43876">
          <a:extLst>
            <a:ext uri="{FF2B5EF4-FFF2-40B4-BE49-F238E27FC236}">
              <a16:creationId xmlns:a16="http://schemas.microsoft.com/office/drawing/2014/main" id="{5C41C14A-E33F-4B12-BDCE-CD7BCDCB6D6D}"/>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12" name="imgmasCP-2023-43876">
          <a:extLst>
            <a:ext uri="{FF2B5EF4-FFF2-40B4-BE49-F238E27FC236}">
              <a16:creationId xmlns:a16="http://schemas.microsoft.com/office/drawing/2014/main" id="{7AB20952-0B44-41B6-874C-49ED961DC82F}"/>
            </a:ext>
          </a:extLst>
        </xdr:cNvPr>
        <xdr:cNvSpPr>
          <a:spLocks noChangeAspect="1" noChangeArrowheads="1"/>
        </xdr:cNvSpPr>
      </xdr:nvSpPr>
      <xdr:spPr bwMode="auto">
        <a:xfrm>
          <a:off x="309657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13" name="imgmasCP-2020-43873">
          <a:extLst>
            <a:ext uri="{FF2B5EF4-FFF2-40B4-BE49-F238E27FC236}">
              <a16:creationId xmlns:a16="http://schemas.microsoft.com/office/drawing/2014/main" id="{45177E8E-8D37-4CA9-BDA3-8C1768C4840E}"/>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14" name="imgmasCP-2021-43873">
          <a:extLst>
            <a:ext uri="{FF2B5EF4-FFF2-40B4-BE49-F238E27FC236}">
              <a16:creationId xmlns:a16="http://schemas.microsoft.com/office/drawing/2014/main" id="{4DBF6942-476C-4DE1-A3A3-412809843B7C}"/>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8"/>
    <xdr:sp macro="" textlink="">
      <xdr:nvSpPr>
        <xdr:cNvPr id="115" name="imgmasCP-2022-43873">
          <a:extLst>
            <a:ext uri="{FF2B5EF4-FFF2-40B4-BE49-F238E27FC236}">
              <a16:creationId xmlns:a16="http://schemas.microsoft.com/office/drawing/2014/main" id="{94B52A30-79A8-4717-B2BB-D51C3AA51715}"/>
            </a:ext>
          </a:extLst>
        </xdr:cNvPr>
        <xdr:cNvSpPr>
          <a:spLocks noChangeAspect="1" noChangeArrowheads="1"/>
        </xdr:cNvSpPr>
      </xdr:nvSpPr>
      <xdr:spPr bwMode="auto">
        <a:xfrm>
          <a:off x="30965775" y="1234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16" name="imgmasCP-2023-43873">
          <a:extLst>
            <a:ext uri="{FF2B5EF4-FFF2-40B4-BE49-F238E27FC236}">
              <a16:creationId xmlns:a16="http://schemas.microsoft.com/office/drawing/2014/main" id="{A164641C-9415-4B6E-BE45-7A847436E7C3}"/>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17" name="imgmasCP-2020-43874">
          <a:extLst>
            <a:ext uri="{FF2B5EF4-FFF2-40B4-BE49-F238E27FC236}">
              <a16:creationId xmlns:a16="http://schemas.microsoft.com/office/drawing/2014/main" id="{2A93FD4E-5C59-4F05-9DD3-DC6029BD9770}"/>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18" name="imgmasCP-2021-43874">
          <a:extLst>
            <a:ext uri="{FF2B5EF4-FFF2-40B4-BE49-F238E27FC236}">
              <a16:creationId xmlns:a16="http://schemas.microsoft.com/office/drawing/2014/main" id="{06FE5B43-1402-40D2-BEE2-9BBAE314055F}"/>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8"/>
    <xdr:sp macro="" textlink="">
      <xdr:nvSpPr>
        <xdr:cNvPr id="119" name="imgmasCP-2022-43874">
          <a:extLst>
            <a:ext uri="{FF2B5EF4-FFF2-40B4-BE49-F238E27FC236}">
              <a16:creationId xmlns:a16="http://schemas.microsoft.com/office/drawing/2014/main" id="{7B6E4E39-10BB-46B1-A95D-B2486EC13FA2}"/>
            </a:ext>
          </a:extLst>
        </xdr:cNvPr>
        <xdr:cNvSpPr>
          <a:spLocks noChangeAspect="1" noChangeArrowheads="1"/>
        </xdr:cNvSpPr>
      </xdr:nvSpPr>
      <xdr:spPr bwMode="auto">
        <a:xfrm>
          <a:off x="30965775" y="1234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20" name="imgmasCP-2023-43874">
          <a:extLst>
            <a:ext uri="{FF2B5EF4-FFF2-40B4-BE49-F238E27FC236}">
              <a16:creationId xmlns:a16="http://schemas.microsoft.com/office/drawing/2014/main" id="{727213F0-1E83-4300-B24D-79A4BDFD39FA}"/>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8"/>
    <xdr:sp macro="" textlink="">
      <xdr:nvSpPr>
        <xdr:cNvPr id="121" name="imgmasCP-2020-43876">
          <a:extLst>
            <a:ext uri="{FF2B5EF4-FFF2-40B4-BE49-F238E27FC236}">
              <a16:creationId xmlns:a16="http://schemas.microsoft.com/office/drawing/2014/main" id="{76929EB2-EC79-451D-9DFA-6B6DFC8C0F15}"/>
            </a:ext>
          </a:extLst>
        </xdr:cNvPr>
        <xdr:cNvSpPr>
          <a:spLocks noChangeAspect="1" noChangeArrowheads="1"/>
        </xdr:cNvSpPr>
      </xdr:nvSpPr>
      <xdr:spPr bwMode="auto">
        <a:xfrm>
          <a:off x="30965775" y="1234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22" name="imgmasCP-2021-43876">
          <a:extLst>
            <a:ext uri="{FF2B5EF4-FFF2-40B4-BE49-F238E27FC236}">
              <a16:creationId xmlns:a16="http://schemas.microsoft.com/office/drawing/2014/main" id="{2A5AF3A8-CB67-4E8C-8E62-7724B42D01A0}"/>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23" name="imgmasCP-2022-43876">
          <a:extLst>
            <a:ext uri="{FF2B5EF4-FFF2-40B4-BE49-F238E27FC236}">
              <a16:creationId xmlns:a16="http://schemas.microsoft.com/office/drawing/2014/main" id="{F014EDF0-C963-49C6-8A4D-FAF945D9F401}"/>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24" name="imgmasCP-2023-43876">
          <a:extLst>
            <a:ext uri="{FF2B5EF4-FFF2-40B4-BE49-F238E27FC236}">
              <a16:creationId xmlns:a16="http://schemas.microsoft.com/office/drawing/2014/main" id="{556B8EBE-C772-4CEF-8340-01E3FCD8E62E}"/>
            </a:ext>
          </a:extLst>
        </xdr:cNvPr>
        <xdr:cNvSpPr>
          <a:spLocks noChangeAspect="1" noChangeArrowheads="1"/>
        </xdr:cNvSpPr>
      </xdr:nvSpPr>
      <xdr:spPr bwMode="auto">
        <a:xfrm>
          <a:off x="309657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125" name="imgmasCP-2020-43873">
          <a:extLst>
            <a:ext uri="{FF2B5EF4-FFF2-40B4-BE49-F238E27FC236}">
              <a16:creationId xmlns:a16="http://schemas.microsoft.com/office/drawing/2014/main" id="{07B78B19-DD21-4D7E-B44E-9C730574678A}"/>
            </a:ext>
          </a:extLst>
        </xdr:cNvPr>
        <xdr:cNvSpPr>
          <a:spLocks noChangeAspect="1" noChangeArrowheads="1"/>
        </xdr:cNvSpPr>
      </xdr:nvSpPr>
      <xdr:spPr bwMode="auto">
        <a:xfrm>
          <a:off x="348138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126" name="imgmasCP-2021-43873">
          <a:extLst>
            <a:ext uri="{FF2B5EF4-FFF2-40B4-BE49-F238E27FC236}">
              <a16:creationId xmlns:a16="http://schemas.microsoft.com/office/drawing/2014/main" id="{BE8C1623-B6B8-4DCE-AD51-BAE64C31B97B}"/>
            </a:ext>
          </a:extLst>
        </xdr:cNvPr>
        <xdr:cNvSpPr>
          <a:spLocks noChangeAspect="1" noChangeArrowheads="1"/>
        </xdr:cNvSpPr>
      </xdr:nvSpPr>
      <xdr:spPr bwMode="auto">
        <a:xfrm>
          <a:off x="348138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8"/>
    <xdr:sp macro="" textlink="">
      <xdr:nvSpPr>
        <xdr:cNvPr id="127" name="imgmasCP-2022-43873">
          <a:extLst>
            <a:ext uri="{FF2B5EF4-FFF2-40B4-BE49-F238E27FC236}">
              <a16:creationId xmlns:a16="http://schemas.microsoft.com/office/drawing/2014/main" id="{B705D82B-A9A8-426C-BCE4-4E63E9C16C2A}"/>
            </a:ext>
          </a:extLst>
        </xdr:cNvPr>
        <xdr:cNvSpPr>
          <a:spLocks noChangeAspect="1" noChangeArrowheads="1"/>
        </xdr:cNvSpPr>
      </xdr:nvSpPr>
      <xdr:spPr bwMode="auto">
        <a:xfrm>
          <a:off x="30965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128" name="imgmasCP-2023-43873">
          <a:extLst>
            <a:ext uri="{FF2B5EF4-FFF2-40B4-BE49-F238E27FC236}">
              <a16:creationId xmlns:a16="http://schemas.microsoft.com/office/drawing/2014/main" id="{24CCD9E8-08C7-4A69-AB81-A2F8FDE6D2BB}"/>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129" name="imgmasCP-2020-43874">
          <a:extLst>
            <a:ext uri="{FF2B5EF4-FFF2-40B4-BE49-F238E27FC236}">
              <a16:creationId xmlns:a16="http://schemas.microsoft.com/office/drawing/2014/main" id="{4106554B-6623-4038-ADB4-A7E2E8F5326C}"/>
            </a:ext>
          </a:extLst>
        </xdr:cNvPr>
        <xdr:cNvSpPr>
          <a:spLocks noChangeAspect="1" noChangeArrowheads="1"/>
        </xdr:cNvSpPr>
      </xdr:nvSpPr>
      <xdr:spPr bwMode="auto">
        <a:xfrm>
          <a:off x="348138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130" name="imgmasCP-2021-43874">
          <a:extLst>
            <a:ext uri="{FF2B5EF4-FFF2-40B4-BE49-F238E27FC236}">
              <a16:creationId xmlns:a16="http://schemas.microsoft.com/office/drawing/2014/main" id="{8FA99C40-4EE7-40A4-978A-4D6B80894C54}"/>
            </a:ext>
          </a:extLst>
        </xdr:cNvPr>
        <xdr:cNvSpPr>
          <a:spLocks noChangeAspect="1" noChangeArrowheads="1"/>
        </xdr:cNvSpPr>
      </xdr:nvSpPr>
      <xdr:spPr bwMode="auto">
        <a:xfrm>
          <a:off x="348138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8"/>
    <xdr:sp macro="" textlink="">
      <xdr:nvSpPr>
        <xdr:cNvPr id="131" name="imgmasCP-2022-43874">
          <a:extLst>
            <a:ext uri="{FF2B5EF4-FFF2-40B4-BE49-F238E27FC236}">
              <a16:creationId xmlns:a16="http://schemas.microsoft.com/office/drawing/2014/main" id="{6F6BCA08-5696-47B7-803D-1EBA716E80EE}"/>
            </a:ext>
          </a:extLst>
        </xdr:cNvPr>
        <xdr:cNvSpPr>
          <a:spLocks noChangeAspect="1" noChangeArrowheads="1"/>
        </xdr:cNvSpPr>
      </xdr:nvSpPr>
      <xdr:spPr bwMode="auto">
        <a:xfrm>
          <a:off x="30965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132" name="imgmasCP-2023-43874">
          <a:extLst>
            <a:ext uri="{FF2B5EF4-FFF2-40B4-BE49-F238E27FC236}">
              <a16:creationId xmlns:a16="http://schemas.microsoft.com/office/drawing/2014/main" id="{5352E5B2-B9A9-460A-AEF9-AC675EBDEAE3}"/>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8"/>
    <xdr:sp macro="" textlink="">
      <xdr:nvSpPr>
        <xdr:cNvPr id="133" name="imgmasCP-2020-43876">
          <a:extLst>
            <a:ext uri="{FF2B5EF4-FFF2-40B4-BE49-F238E27FC236}">
              <a16:creationId xmlns:a16="http://schemas.microsoft.com/office/drawing/2014/main" id="{562F3FCD-6EE5-4555-ADE1-AB8932710652}"/>
            </a:ext>
          </a:extLst>
        </xdr:cNvPr>
        <xdr:cNvSpPr>
          <a:spLocks noChangeAspect="1" noChangeArrowheads="1"/>
        </xdr:cNvSpPr>
      </xdr:nvSpPr>
      <xdr:spPr bwMode="auto">
        <a:xfrm>
          <a:off x="30965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134" name="imgmasCP-2021-43876">
          <a:extLst>
            <a:ext uri="{FF2B5EF4-FFF2-40B4-BE49-F238E27FC236}">
              <a16:creationId xmlns:a16="http://schemas.microsoft.com/office/drawing/2014/main" id="{53163828-AF83-4607-BC1D-C36EA497618C}"/>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135" name="imgmasCP-2022-43876">
          <a:extLst>
            <a:ext uri="{FF2B5EF4-FFF2-40B4-BE49-F238E27FC236}">
              <a16:creationId xmlns:a16="http://schemas.microsoft.com/office/drawing/2014/main" id="{4EADF795-7453-46D1-92E3-81924ADFC5AD}"/>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42</xdr:row>
      <xdr:rowOff>0</xdr:rowOff>
    </xdr:from>
    <xdr:ext cx="304800" cy="302419"/>
    <xdr:sp macro="" textlink="">
      <xdr:nvSpPr>
        <xdr:cNvPr id="136" name="imgmasCP-2023-43876">
          <a:extLst>
            <a:ext uri="{FF2B5EF4-FFF2-40B4-BE49-F238E27FC236}">
              <a16:creationId xmlns:a16="http://schemas.microsoft.com/office/drawing/2014/main" id="{50190F9F-15D8-4F07-9C17-A993A17CCA03}"/>
            </a:ext>
          </a:extLst>
        </xdr:cNvPr>
        <xdr:cNvSpPr>
          <a:spLocks noChangeAspect="1" noChangeArrowheads="1"/>
        </xdr:cNvSpPr>
      </xdr:nvSpPr>
      <xdr:spPr bwMode="auto">
        <a:xfrm>
          <a:off x="30965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137" name="imgmasCP-2020-43873">
          <a:extLst>
            <a:ext uri="{FF2B5EF4-FFF2-40B4-BE49-F238E27FC236}">
              <a16:creationId xmlns:a16="http://schemas.microsoft.com/office/drawing/2014/main" id="{EB93908E-8B90-454D-B161-52F96EA5D573}"/>
            </a:ext>
          </a:extLst>
        </xdr:cNvPr>
        <xdr:cNvSpPr>
          <a:spLocks noChangeAspect="1" noChangeArrowheads="1"/>
        </xdr:cNvSpPr>
      </xdr:nvSpPr>
      <xdr:spPr bwMode="auto">
        <a:xfrm>
          <a:off x="348138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38</xdr:row>
      <xdr:rowOff>0</xdr:rowOff>
    </xdr:from>
    <xdr:ext cx="304800" cy="302419"/>
    <xdr:sp macro="" textlink="">
      <xdr:nvSpPr>
        <xdr:cNvPr id="138" name="imgmasCP-2020-43874">
          <a:extLst>
            <a:ext uri="{FF2B5EF4-FFF2-40B4-BE49-F238E27FC236}">
              <a16:creationId xmlns:a16="http://schemas.microsoft.com/office/drawing/2014/main" id="{DEF71BC0-015E-4B37-8F8A-A7052801DBDA}"/>
            </a:ext>
          </a:extLst>
        </xdr:cNvPr>
        <xdr:cNvSpPr>
          <a:spLocks noChangeAspect="1" noChangeArrowheads="1"/>
        </xdr:cNvSpPr>
      </xdr:nvSpPr>
      <xdr:spPr bwMode="auto">
        <a:xfrm>
          <a:off x="34813875" y="116586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139" name="imgmasCP-2020-43873">
          <a:extLst>
            <a:ext uri="{FF2B5EF4-FFF2-40B4-BE49-F238E27FC236}">
              <a16:creationId xmlns:a16="http://schemas.microsoft.com/office/drawing/2014/main" id="{E7023935-31AD-423F-AC3F-93CD2DE4F8B2}"/>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40" name="imgmasCP-2021-43873">
          <a:extLst>
            <a:ext uri="{FF2B5EF4-FFF2-40B4-BE49-F238E27FC236}">
              <a16:creationId xmlns:a16="http://schemas.microsoft.com/office/drawing/2014/main" id="{5A5D21E8-5500-48A4-B53D-04643B8572A3}"/>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304800" cy="302419"/>
    <xdr:sp macro="" textlink="">
      <xdr:nvSpPr>
        <xdr:cNvPr id="141" name="imgmasCP-2020-43874">
          <a:extLst>
            <a:ext uri="{FF2B5EF4-FFF2-40B4-BE49-F238E27FC236}">
              <a16:creationId xmlns:a16="http://schemas.microsoft.com/office/drawing/2014/main" id="{537F6F20-000D-4014-B9D6-28454A616876}"/>
            </a:ext>
          </a:extLst>
        </xdr:cNvPr>
        <xdr:cNvSpPr>
          <a:spLocks noChangeAspect="1" noChangeArrowheads="1"/>
        </xdr:cNvSpPr>
      </xdr:nvSpPr>
      <xdr:spPr bwMode="auto">
        <a:xfrm>
          <a:off x="34813875" y="11887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40</xdr:row>
      <xdr:rowOff>0</xdr:rowOff>
    </xdr:from>
    <xdr:ext cx="304800" cy="302419"/>
    <xdr:sp macro="" textlink="">
      <xdr:nvSpPr>
        <xdr:cNvPr id="142" name="imgmasCP-2021-43874">
          <a:extLst>
            <a:ext uri="{FF2B5EF4-FFF2-40B4-BE49-F238E27FC236}">
              <a16:creationId xmlns:a16="http://schemas.microsoft.com/office/drawing/2014/main" id="{C2B0EDA7-7819-4666-B144-69E51551FB11}"/>
            </a:ext>
          </a:extLst>
        </xdr:cNvPr>
        <xdr:cNvSpPr>
          <a:spLocks noChangeAspect="1" noChangeArrowheads="1"/>
        </xdr:cNvSpPr>
      </xdr:nvSpPr>
      <xdr:spPr bwMode="auto">
        <a:xfrm>
          <a:off x="34813875" y="12115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43" name="imgmasCP-2021-43873">
          <a:extLst>
            <a:ext uri="{FF2B5EF4-FFF2-40B4-BE49-F238E27FC236}">
              <a16:creationId xmlns:a16="http://schemas.microsoft.com/office/drawing/2014/main" id="{AEA20C7B-4898-4890-9B0E-7F643C074EB9}"/>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41</xdr:row>
      <xdr:rowOff>0</xdr:rowOff>
    </xdr:from>
    <xdr:ext cx="304800" cy="302419"/>
    <xdr:sp macro="" textlink="">
      <xdr:nvSpPr>
        <xdr:cNvPr id="144" name="imgmasCP-2021-43874">
          <a:extLst>
            <a:ext uri="{FF2B5EF4-FFF2-40B4-BE49-F238E27FC236}">
              <a16:creationId xmlns:a16="http://schemas.microsoft.com/office/drawing/2014/main" id="{BD61CE4A-1D2B-491A-805D-E487FE798663}"/>
            </a:ext>
          </a:extLst>
        </xdr:cNvPr>
        <xdr:cNvSpPr>
          <a:spLocks noChangeAspect="1" noChangeArrowheads="1"/>
        </xdr:cNvSpPr>
      </xdr:nvSpPr>
      <xdr:spPr bwMode="auto">
        <a:xfrm>
          <a:off x="34813875" y="123444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25</xdr:row>
      <xdr:rowOff>0</xdr:rowOff>
    </xdr:from>
    <xdr:ext cx="304800" cy="302419"/>
    <xdr:sp macro="" textlink="">
      <xdr:nvSpPr>
        <xdr:cNvPr id="145" name="imgmasCP-2020-43873">
          <a:extLst>
            <a:ext uri="{FF2B5EF4-FFF2-40B4-BE49-F238E27FC236}">
              <a16:creationId xmlns:a16="http://schemas.microsoft.com/office/drawing/2014/main" id="{34AAA2F2-A96A-441B-834C-D3B9FA9AB9A4}"/>
            </a:ext>
          </a:extLst>
        </xdr:cNvPr>
        <xdr:cNvSpPr>
          <a:spLocks noChangeAspect="1" noChangeArrowheads="1"/>
        </xdr:cNvSpPr>
      </xdr:nvSpPr>
      <xdr:spPr bwMode="auto">
        <a:xfrm>
          <a:off x="34813875" y="8553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25</xdr:row>
      <xdr:rowOff>0</xdr:rowOff>
    </xdr:from>
    <xdr:ext cx="304800" cy="302419"/>
    <xdr:sp macro="" textlink="">
      <xdr:nvSpPr>
        <xdr:cNvPr id="146" name="imgmasCP-2020-43874">
          <a:extLst>
            <a:ext uri="{FF2B5EF4-FFF2-40B4-BE49-F238E27FC236}">
              <a16:creationId xmlns:a16="http://schemas.microsoft.com/office/drawing/2014/main" id="{A0377973-24C3-45FA-B850-8ADC5A432408}"/>
            </a:ext>
          </a:extLst>
        </xdr:cNvPr>
        <xdr:cNvSpPr>
          <a:spLocks noChangeAspect="1" noChangeArrowheads="1"/>
        </xdr:cNvSpPr>
      </xdr:nvSpPr>
      <xdr:spPr bwMode="auto">
        <a:xfrm>
          <a:off x="34813875" y="8553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26</xdr:row>
      <xdr:rowOff>0</xdr:rowOff>
    </xdr:from>
    <xdr:ext cx="304800" cy="302419"/>
    <xdr:sp macro="" textlink="">
      <xdr:nvSpPr>
        <xdr:cNvPr id="147" name="imgmasCP-2020-43873">
          <a:extLst>
            <a:ext uri="{FF2B5EF4-FFF2-40B4-BE49-F238E27FC236}">
              <a16:creationId xmlns:a16="http://schemas.microsoft.com/office/drawing/2014/main" id="{32BA2DEC-89F5-4260-BC88-A0C51E62F41B}"/>
            </a:ext>
          </a:extLst>
        </xdr:cNvPr>
        <xdr:cNvSpPr>
          <a:spLocks noChangeAspect="1" noChangeArrowheads="1"/>
        </xdr:cNvSpPr>
      </xdr:nvSpPr>
      <xdr:spPr bwMode="auto">
        <a:xfrm>
          <a:off x="34813875" y="8782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304800" cy="302419"/>
    <xdr:sp macro="" textlink="">
      <xdr:nvSpPr>
        <xdr:cNvPr id="148" name="imgmasCP-2021-43873">
          <a:extLst>
            <a:ext uri="{FF2B5EF4-FFF2-40B4-BE49-F238E27FC236}">
              <a16:creationId xmlns:a16="http://schemas.microsoft.com/office/drawing/2014/main" id="{AC318282-FED9-4235-9C11-725FEE222E6C}"/>
            </a:ext>
          </a:extLst>
        </xdr:cNvPr>
        <xdr:cNvSpPr>
          <a:spLocks noChangeAspect="1" noChangeArrowheads="1"/>
        </xdr:cNvSpPr>
      </xdr:nvSpPr>
      <xdr:spPr bwMode="auto">
        <a:xfrm>
          <a:off x="34813875" y="9010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26</xdr:row>
      <xdr:rowOff>0</xdr:rowOff>
    </xdr:from>
    <xdr:ext cx="304800" cy="302419"/>
    <xdr:sp macro="" textlink="">
      <xdr:nvSpPr>
        <xdr:cNvPr id="149" name="imgmasCP-2020-43874">
          <a:extLst>
            <a:ext uri="{FF2B5EF4-FFF2-40B4-BE49-F238E27FC236}">
              <a16:creationId xmlns:a16="http://schemas.microsoft.com/office/drawing/2014/main" id="{F37E7DBA-D7F6-4521-B969-E156E79A53B5}"/>
            </a:ext>
          </a:extLst>
        </xdr:cNvPr>
        <xdr:cNvSpPr>
          <a:spLocks noChangeAspect="1" noChangeArrowheads="1"/>
        </xdr:cNvSpPr>
      </xdr:nvSpPr>
      <xdr:spPr bwMode="auto">
        <a:xfrm>
          <a:off x="34813875" y="8782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304800" cy="302419"/>
    <xdr:sp macro="" textlink="">
      <xdr:nvSpPr>
        <xdr:cNvPr id="150" name="imgmasCP-2021-43874">
          <a:extLst>
            <a:ext uri="{FF2B5EF4-FFF2-40B4-BE49-F238E27FC236}">
              <a16:creationId xmlns:a16="http://schemas.microsoft.com/office/drawing/2014/main" id="{EF050695-70A9-4F28-A419-6DD3DE0421AF}"/>
            </a:ext>
          </a:extLst>
        </xdr:cNvPr>
        <xdr:cNvSpPr>
          <a:spLocks noChangeAspect="1" noChangeArrowheads="1"/>
        </xdr:cNvSpPr>
      </xdr:nvSpPr>
      <xdr:spPr bwMode="auto">
        <a:xfrm>
          <a:off x="34813875" y="9010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28</xdr:row>
      <xdr:rowOff>0</xdr:rowOff>
    </xdr:from>
    <xdr:ext cx="304800" cy="302419"/>
    <xdr:sp macro="" textlink="">
      <xdr:nvSpPr>
        <xdr:cNvPr id="151" name="imgmasCP-2021-43873">
          <a:extLst>
            <a:ext uri="{FF2B5EF4-FFF2-40B4-BE49-F238E27FC236}">
              <a16:creationId xmlns:a16="http://schemas.microsoft.com/office/drawing/2014/main" id="{13B06017-E4D7-4761-95E7-AC4974893708}"/>
            </a:ext>
          </a:extLst>
        </xdr:cNvPr>
        <xdr:cNvSpPr>
          <a:spLocks noChangeAspect="1" noChangeArrowheads="1"/>
        </xdr:cNvSpPr>
      </xdr:nvSpPr>
      <xdr:spPr bwMode="auto">
        <a:xfrm>
          <a:off x="34813875" y="9239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28</xdr:row>
      <xdr:rowOff>0</xdr:rowOff>
    </xdr:from>
    <xdr:ext cx="304800" cy="302419"/>
    <xdr:sp macro="" textlink="">
      <xdr:nvSpPr>
        <xdr:cNvPr id="152" name="imgmasCP-2021-43874">
          <a:extLst>
            <a:ext uri="{FF2B5EF4-FFF2-40B4-BE49-F238E27FC236}">
              <a16:creationId xmlns:a16="http://schemas.microsoft.com/office/drawing/2014/main" id="{914F4FBB-F742-475F-9649-00D4550DCEB1}"/>
            </a:ext>
          </a:extLst>
        </xdr:cNvPr>
        <xdr:cNvSpPr>
          <a:spLocks noChangeAspect="1" noChangeArrowheads="1"/>
        </xdr:cNvSpPr>
      </xdr:nvSpPr>
      <xdr:spPr bwMode="auto">
        <a:xfrm>
          <a:off x="34813875" y="9239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53" name="imgmasCP-2021-43871">
          <a:extLst>
            <a:ext uri="{FF2B5EF4-FFF2-40B4-BE49-F238E27FC236}">
              <a16:creationId xmlns:a16="http://schemas.microsoft.com/office/drawing/2014/main" id="{A06BB947-A1E7-47AA-A364-D4190C134769}"/>
            </a:ext>
          </a:extLst>
        </xdr:cNvPr>
        <xdr:cNvSpPr>
          <a:spLocks noChangeAspect="1" noChangeArrowheads="1"/>
        </xdr:cNvSpPr>
      </xdr:nvSpPr>
      <xdr:spPr bwMode="auto">
        <a:xfrm>
          <a:off x="245649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54" name="imgmasCP-2022-43871">
          <a:extLst>
            <a:ext uri="{FF2B5EF4-FFF2-40B4-BE49-F238E27FC236}">
              <a16:creationId xmlns:a16="http://schemas.microsoft.com/office/drawing/2014/main" id="{CDC429FA-084F-4A61-AEAD-CAFBBFCFB354}"/>
            </a:ext>
          </a:extLst>
        </xdr:cNvPr>
        <xdr:cNvSpPr>
          <a:spLocks noChangeAspect="1" noChangeArrowheads="1"/>
        </xdr:cNvSpPr>
      </xdr:nvSpPr>
      <xdr:spPr bwMode="auto">
        <a:xfrm>
          <a:off x="245649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3"/>
    <xdr:sp macro="" textlink="">
      <xdr:nvSpPr>
        <xdr:cNvPr id="155" name="imgmasCP-2023-43871">
          <a:extLst>
            <a:ext uri="{FF2B5EF4-FFF2-40B4-BE49-F238E27FC236}">
              <a16:creationId xmlns:a16="http://schemas.microsoft.com/office/drawing/2014/main" id="{559FBCC9-0091-4E38-A539-F83B6C19BDB8}"/>
            </a:ext>
          </a:extLst>
        </xdr:cNvPr>
        <xdr:cNvSpPr>
          <a:spLocks noChangeAspect="1" noChangeArrowheads="1"/>
        </xdr:cNvSpPr>
      </xdr:nvSpPr>
      <xdr:spPr bwMode="auto">
        <a:xfrm>
          <a:off x="24564975" y="20745450"/>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56" name="imgmasCP-2020-43872">
          <a:extLst>
            <a:ext uri="{FF2B5EF4-FFF2-40B4-BE49-F238E27FC236}">
              <a16:creationId xmlns:a16="http://schemas.microsoft.com/office/drawing/2014/main" id="{958DE42E-4E4A-4491-868F-A36351932F8E}"/>
            </a:ext>
          </a:extLst>
        </xdr:cNvPr>
        <xdr:cNvSpPr>
          <a:spLocks noChangeAspect="1" noChangeArrowheads="1"/>
        </xdr:cNvSpPr>
      </xdr:nvSpPr>
      <xdr:spPr bwMode="auto">
        <a:xfrm>
          <a:off x="245649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57" name="imgmasCP-2021-43872">
          <a:extLst>
            <a:ext uri="{FF2B5EF4-FFF2-40B4-BE49-F238E27FC236}">
              <a16:creationId xmlns:a16="http://schemas.microsoft.com/office/drawing/2014/main" id="{137459D0-F5DF-4207-877E-C425534470AF}"/>
            </a:ext>
          </a:extLst>
        </xdr:cNvPr>
        <xdr:cNvSpPr>
          <a:spLocks noChangeAspect="1" noChangeArrowheads="1"/>
        </xdr:cNvSpPr>
      </xdr:nvSpPr>
      <xdr:spPr bwMode="auto">
        <a:xfrm>
          <a:off x="245649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3"/>
    <xdr:sp macro="" textlink="">
      <xdr:nvSpPr>
        <xdr:cNvPr id="158" name="imgmasCP-2022-43872">
          <a:extLst>
            <a:ext uri="{FF2B5EF4-FFF2-40B4-BE49-F238E27FC236}">
              <a16:creationId xmlns:a16="http://schemas.microsoft.com/office/drawing/2014/main" id="{26F000D3-F202-433A-9296-40097A44F4CC}"/>
            </a:ext>
          </a:extLst>
        </xdr:cNvPr>
        <xdr:cNvSpPr>
          <a:spLocks noChangeAspect="1" noChangeArrowheads="1"/>
        </xdr:cNvSpPr>
      </xdr:nvSpPr>
      <xdr:spPr bwMode="auto">
        <a:xfrm>
          <a:off x="24564975" y="20745450"/>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59" name="imgmasCP-2023-43872">
          <a:extLst>
            <a:ext uri="{FF2B5EF4-FFF2-40B4-BE49-F238E27FC236}">
              <a16:creationId xmlns:a16="http://schemas.microsoft.com/office/drawing/2014/main" id="{682D706A-11A5-4424-90E3-52D33C214DD3}"/>
            </a:ext>
          </a:extLst>
        </xdr:cNvPr>
        <xdr:cNvSpPr>
          <a:spLocks noChangeAspect="1" noChangeArrowheads="1"/>
        </xdr:cNvSpPr>
      </xdr:nvSpPr>
      <xdr:spPr bwMode="auto">
        <a:xfrm>
          <a:off x="245649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60" name="imgmasCP-2020-43873">
          <a:extLst>
            <a:ext uri="{FF2B5EF4-FFF2-40B4-BE49-F238E27FC236}">
              <a16:creationId xmlns:a16="http://schemas.microsoft.com/office/drawing/2014/main" id="{B9646A62-22E6-456F-9B19-7099FD0CF729}"/>
            </a:ext>
          </a:extLst>
        </xdr:cNvPr>
        <xdr:cNvSpPr>
          <a:spLocks noChangeAspect="1" noChangeArrowheads="1"/>
        </xdr:cNvSpPr>
      </xdr:nvSpPr>
      <xdr:spPr bwMode="auto">
        <a:xfrm>
          <a:off x="348138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61" name="imgmasCP-2021-43873">
          <a:extLst>
            <a:ext uri="{FF2B5EF4-FFF2-40B4-BE49-F238E27FC236}">
              <a16:creationId xmlns:a16="http://schemas.microsoft.com/office/drawing/2014/main" id="{3F6D822F-C0FE-4778-AE42-3F04243FBECF}"/>
            </a:ext>
          </a:extLst>
        </xdr:cNvPr>
        <xdr:cNvSpPr>
          <a:spLocks noChangeAspect="1" noChangeArrowheads="1"/>
        </xdr:cNvSpPr>
      </xdr:nvSpPr>
      <xdr:spPr bwMode="auto">
        <a:xfrm>
          <a:off x="348138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3"/>
    <xdr:sp macro="" textlink="">
      <xdr:nvSpPr>
        <xdr:cNvPr id="162" name="imgmasCP-2022-43873">
          <a:extLst>
            <a:ext uri="{FF2B5EF4-FFF2-40B4-BE49-F238E27FC236}">
              <a16:creationId xmlns:a16="http://schemas.microsoft.com/office/drawing/2014/main" id="{9214921C-7B99-4F74-A4E8-5C349DC18D51}"/>
            </a:ext>
          </a:extLst>
        </xdr:cNvPr>
        <xdr:cNvSpPr>
          <a:spLocks noChangeAspect="1" noChangeArrowheads="1"/>
        </xdr:cNvSpPr>
      </xdr:nvSpPr>
      <xdr:spPr bwMode="auto">
        <a:xfrm>
          <a:off x="30965775" y="20745450"/>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63" name="imgmasCP-2023-43873">
          <a:extLst>
            <a:ext uri="{FF2B5EF4-FFF2-40B4-BE49-F238E27FC236}">
              <a16:creationId xmlns:a16="http://schemas.microsoft.com/office/drawing/2014/main" id="{5F0A1CC2-6965-4532-B87D-E6F324B2A320}"/>
            </a:ext>
          </a:extLst>
        </xdr:cNvPr>
        <xdr:cNvSpPr>
          <a:spLocks noChangeAspect="1" noChangeArrowheads="1"/>
        </xdr:cNvSpPr>
      </xdr:nvSpPr>
      <xdr:spPr bwMode="auto">
        <a:xfrm>
          <a:off x="309657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64" name="imgmasCP-2020-43874">
          <a:extLst>
            <a:ext uri="{FF2B5EF4-FFF2-40B4-BE49-F238E27FC236}">
              <a16:creationId xmlns:a16="http://schemas.microsoft.com/office/drawing/2014/main" id="{816DD6B7-71FA-4027-BA71-307E96268E3D}"/>
            </a:ext>
          </a:extLst>
        </xdr:cNvPr>
        <xdr:cNvSpPr>
          <a:spLocks noChangeAspect="1" noChangeArrowheads="1"/>
        </xdr:cNvSpPr>
      </xdr:nvSpPr>
      <xdr:spPr bwMode="auto">
        <a:xfrm>
          <a:off x="348138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65" name="imgmasCP-2021-43874">
          <a:extLst>
            <a:ext uri="{FF2B5EF4-FFF2-40B4-BE49-F238E27FC236}">
              <a16:creationId xmlns:a16="http://schemas.microsoft.com/office/drawing/2014/main" id="{665DFE9C-0BCC-446D-9FA0-8E6CA193BB5F}"/>
            </a:ext>
          </a:extLst>
        </xdr:cNvPr>
        <xdr:cNvSpPr>
          <a:spLocks noChangeAspect="1" noChangeArrowheads="1"/>
        </xdr:cNvSpPr>
      </xdr:nvSpPr>
      <xdr:spPr bwMode="auto">
        <a:xfrm>
          <a:off x="348138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3"/>
    <xdr:sp macro="" textlink="">
      <xdr:nvSpPr>
        <xdr:cNvPr id="166" name="imgmasCP-2022-43874">
          <a:extLst>
            <a:ext uri="{FF2B5EF4-FFF2-40B4-BE49-F238E27FC236}">
              <a16:creationId xmlns:a16="http://schemas.microsoft.com/office/drawing/2014/main" id="{59259785-6AC0-4EC2-82A2-EA8369CA776C}"/>
            </a:ext>
          </a:extLst>
        </xdr:cNvPr>
        <xdr:cNvSpPr>
          <a:spLocks noChangeAspect="1" noChangeArrowheads="1"/>
        </xdr:cNvSpPr>
      </xdr:nvSpPr>
      <xdr:spPr bwMode="auto">
        <a:xfrm>
          <a:off x="30965775" y="20745450"/>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67" name="imgmasCP-2023-43874">
          <a:extLst>
            <a:ext uri="{FF2B5EF4-FFF2-40B4-BE49-F238E27FC236}">
              <a16:creationId xmlns:a16="http://schemas.microsoft.com/office/drawing/2014/main" id="{726AAF0F-D1EF-4556-9ACF-DE423EB2F068}"/>
            </a:ext>
          </a:extLst>
        </xdr:cNvPr>
        <xdr:cNvSpPr>
          <a:spLocks noChangeAspect="1" noChangeArrowheads="1"/>
        </xdr:cNvSpPr>
      </xdr:nvSpPr>
      <xdr:spPr bwMode="auto">
        <a:xfrm>
          <a:off x="309657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3"/>
    <xdr:sp macro="" textlink="">
      <xdr:nvSpPr>
        <xdr:cNvPr id="168" name="imgmasCP-2020-43876">
          <a:extLst>
            <a:ext uri="{FF2B5EF4-FFF2-40B4-BE49-F238E27FC236}">
              <a16:creationId xmlns:a16="http://schemas.microsoft.com/office/drawing/2014/main" id="{2F215958-577F-425C-8B8C-9C0515825ADF}"/>
            </a:ext>
          </a:extLst>
        </xdr:cNvPr>
        <xdr:cNvSpPr>
          <a:spLocks noChangeAspect="1" noChangeArrowheads="1"/>
        </xdr:cNvSpPr>
      </xdr:nvSpPr>
      <xdr:spPr bwMode="auto">
        <a:xfrm>
          <a:off x="30965775" y="20745450"/>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69" name="imgmasCP-2021-43876">
          <a:extLst>
            <a:ext uri="{FF2B5EF4-FFF2-40B4-BE49-F238E27FC236}">
              <a16:creationId xmlns:a16="http://schemas.microsoft.com/office/drawing/2014/main" id="{AF8F43C8-355A-4C5A-8461-6107522D6909}"/>
            </a:ext>
          </a:extLst>
        </xdr:cNvPr>
        <xdr:cNvSpPr>
          <a:spLocks noChangeAspect="1" noChangeArrowheads="1"/>
        </xdr:cNvSpPr>
      </xdr:nvSpPr>
      <xdr:spPr bwMode="auto">
        <a:xfrm>
          <a:off x="309657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70" name="imgmasCP-2022-43876">
          <a:extLst>
            <a:ext uri="{FF2B5EF4-FFF2-40B4-BE49-F238E27FC236}">
              <a16:creationId xmlns:a16="http://schemas.microsoft.com/office/drawing/2014/main" id="{F6E88D84-2C23-40C6-936A-4BE9C524FBB6}"/>
            </a:ext>
          </a:extLst>
        </xdr:cNvPr>
        <xdr:cNvSpPr>
          <a:spLocks noChangeAspect="1" noChangeArrowheads="1"/>
        </xdr:cNvSpPr>
      </xdr:nvSpPr>
      <xdr:spPr bwMode="auto">
        <a:xfrm>
          <a:off x="309657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25574"/>
    <xdr:sp macro="" textlink="">
      <xdr:nvSpPr>
        <xdr:cNvPr id="171" name="imgmasCP-2023-43876">
          <a:extLst>
            <a:ext uri="{FF2B5EF4-FFF2-40B4-BE49-F238E27FC236}">
              <a16:creationId xmlns:a16="http://schemas.microsoft.com/office/drawing/2014/main" id="{5E96E169-D048-43D6-B2C6-4C57F37F6E47}"/>
            </a:ext>
          </a:extLst>
        </xdr:cNvPr>
        <xdr:cNvSpPr>
          <a:spLocks noChangeAspect="1" noChangeArrowheads="1"/>
        </xdr:cNvSpPr>
      </xdr:nvSpPr>
      <xdr:spPr bwMode="auto">
        <a:xfrm>
          <a:off x="30965775" y="20745450"/>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52</xdr:row>
      <xdr:rowOff>0</xdr:rowOff>
    </xdr:from>
    <xdr:ext cx="304800" cy="302419"/>
    <xdr:sp macro="" textlink="">
      <xdr:nvSpPr>
        <xdr:cNvPr id="172" name="imgmasCP-2020-43873">
          <a:extLst>
            <a:ext uri="{FF2B5EF4-FFF2-40B4-BE49-F238E27FC236}">
              <a16:creationId xmlns:a16="http://schemas.microsoft.com/office/drawing/2014/main" id="{E7079865-8E97-491E-B642-03A17C54347E}"/>
            </a:ext>
          </a:extLst>
        </xdr:cNvPr>
        <xdr:cNvSpPr>
          <a:spLocks noChangeAspect="1" noChangeArrowheads="1"/>
        </xdr:cNvSpPr>
      </xdr:nvSpPr>
      <xdr:spPr bwMode="auto">
        <a:xfrm>
          <a:off x="34813875" y="147637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52</xdr:row>
      <xdr:rowOff>0</xdr:rowOff>
    </xdr:from>
    <xdr:ext cx="304800" cy="302419"/>
    <xdr:sp macro="" textlink="">
      <xdr:nvSpPr>
        <xdr:cNvPr id="173" name="imgmasCP-2020-43874">
          <a:extLst>
            <a:ext uri="{FF2B5EF4-FFF2-40B4-BE49-F238E27FC236}">
              <a16:creationId xmlns:a16="http://schemas.microsoft.com/office/drawing/2014/main" id="{0F0D3B14-9898-4C26-AA5B-15C0F57C539C}"/>
            </a:ext>
          </a:extLst>
        </xdr:cNvPr>
        <xdr:cNvSpPr>
          <a:spLocks noChangeAspect="1" noChangeArrowheads="1"/>
        </xdr:cNvSpPr>
      </xdr:nvSpPr>
      <xdr:spPr bwMode="auto">
        <a:xfrm>
          <a:off x="34813875" y="147637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53</xdr:row>
      <xdr:rowOff>0</xdr:rowOff>
    </xdr:from>
    <xdr:ext cx="304800" cy="302419"/>
    <xdr:sp macro="" textlink="">
      <xdr:nvSpPr>
        <xdr:cNvPr id="174" name="imgmasCP-2020-43873">
          <a:extLst>
            <a:ext uri="{FF2B5EF4-FFF2-40B4-BE49-F238E27FC236}">
              <a16:creationId xmlns:a16="http://schemas.microsoft.com/office/drawing/2014/main" id="{D6D40A80-7AEE-4857-96F1-E97BD68FB02E}"/>
            </a:ext>
          </a:extLst>
        </xdr:cNvPr>
        <xdr:cNvSpPr>
          <a:spLocks noChangeAspect="1" noChangeArrowheads="1"/>
        </xdr:cNvSpPr>
      </xdr:nvSpPr>
      <xdr:spPr bwMode="auto">
        <a:xfrm>
          <a:off x="34813875" y="149923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54</xdr:row>
      <xdr:rowOff>0</xdr:rowOff>
    </xdr:from>
    <xdr:ext cx="304800" cy="302419"/>
    <xdr:sp macro="" textlink="">
      <xdr:nvSpPr>
        <xdr:cNvPr id="175" name="imgmasCP-2021-43873">
          <a:extLst>
            <a:ext uri="{FF2B5EF4-FFF2-40B4-BE49-F238E27FC236}">
              <a16:creationId xmlns:a16="http://schemas.microsoft.com/office/drawing/2014/main" id="{F9CBF9EB-D9AF-46E1-86C3-86CB9C7A79E7}"/>
            </a:ext>
          </a:extLst>
        </xdr:cNvPr>
        <xdr:cNvSpPr>
          <a:spLocks noChangeAspect="1" noChangeArrowheads="1"/>
        </xdr:cNvSpPr>
      </xdr:nvSpPr>
      <xdr:spPr bwMode="auto">
        <a:xfrm>
          <a:off x="34813875" y="152209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53</xdr:row>
      <xdr:rowOff>0</xdr:rowOff>
    </xdr:from>
    <xdr:ext cx="304800" cy="302419"/>
    <xdr:sp macro="" textlink="">
      <xdr:nvSpPr>
        <xdr:cNvPr id="176" name="imgmasCP-2020-43874">
          <a:extLst>
            <a:ext uri="{FF2B5EF4-FFF2-40B4-BE49-F238E27FC236}">
              <a16:creationId xmlns:a16="http://schemas.microsoft.com/office/drawing/2014/main" id="{1489D935-468C-42B0-9F58-CC1E9D51B6AD}"/>
            </a:ext>
          </a:extLst>
        </xdr:cNvPr>
        <xdr:cNvSpPr>
          <a:spLocks noChangeAspect="1" noChangeArrowheads="1"/>
        </xdr:cNvSpPr>
      </xdr:nvSpPr>
      <xdr:spPr bwMode="auto">
        <a:xfrm>
          <a:off x="34813875" y="149923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54</xdr:row>
      <xdr:rowOff>0</xdr:rowOff>
    </xdr:from>
    <xdr:ext cx="304800" cy="302419"/>
    <xdr:sp macro="" textlink="">
      <xdr:nvSpPr>
        <xdr:cNvPr id="177" name="imgmasCP-2021-43874">
          <a:extLst>
            <a:ext uri="{FF2B5EF4-FFF2-40B4-BE49-F238E27FC236}">
              <a16:creationId xmlns:a16="http://schemas.microsoft.com/office/drawing/2014/main" id="{DA50D993-ABAC-4C3E-9A53-345D5140150A}"/>
            </a:ext>
          </a:extLst>
        </xdr:cNvPr>
        <xdr:cNvSpPr>
          <a:spLocks noChangeAspect="1" noChangeArrowheads="1"/>
        </xdr:cNvSpPr>
      </xdr:nvSpPr>
      <xdr:spPr bwMode="auto">
        <a:xfrm>
          <a:off x="34813875" y="152209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55</xdr:row>
      <xdr:rowOff>0</xdr:rowOff>
    </xdr:from>
    <xdr:ext cx="304800" cy="302419"/>
    <xdr:sp macro="" textlink="">
      <xdr:nvSpPr>
        <xdr:cNvPr id="178" name="imgmasCP-2021-43873">
          <a:extLst>
            <a:ext uri="{FF2B5EF4-FFF2-40B4-BE49-F238E27FC236}">
              <a16:creationId xmlns:a16="http://schemas.microsoft.com/office/drawing/2014/main" id="{E2E5CECA-8D3F-407F-8BC9-003C345B8A25}"/>
            </a:ext>
          </a:extLst>
        </xdr:cNvPr>
        <xdr:cNvSpPr>
          <a:spLocks noChangeAspect="1" noChangeArrowheads="1"/>
        </xdr:cNvSpPr>
      </xdr:nvSpPr>
      <xdr:spPr bwMode="auto">
        <a:xfrm>
          <a:off x="34813875" y="154495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55</xdr:row>
      <xdr:rowOff>0</xdr:rowOff>
    </xdr:from>
    <xdr:ext cx="304800" cy="302419"/>
    <xdr:sp macro="" textlink="">
      <xdr:nvSpPr>
        <xdr:cNvPr id="179" name="imgmasCP-2021-43874">
          <a:extLst>
            <a:ext uri="{FF2B5EF4-FFF2-40B4-BE49-F238E27FC236}">
              <a16:creationId xmlns:a16="http://schemas.microsoft.com/office/drawing/2014/main" id="{22F2627F-7CEF-4EB2-85FC-9B04953E68C7}"/>
            </a:ext>
          </a:extLst>
        </xdr:cNvPr>
        <xdr:cNvSpPr>
          <a:spLocks noChangeAspect="1" noChangeArrowheads="1"/>
        </xdr:cNvSpPr>
      </xdr:nvSpPr>
      <xdr:spPr bwMode="auto">
        <a:xfrm>
          <a:off x="34813875" y="154495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180" name="imgmasCP-2020-43873">
          <a:extLst>
            <a:ext uri="{FF2B5EF4-FFF2-40B4-BE49-F238E27FC236}">
              <a16:creationId xmlns:a16="http://schemas.microsoft.com/office/drawing/2014/main" id="{904A2EE5-9F5F-49D4-A6F2-F64DA7791673}"/>
            </a:ext>
          </a:extLst>
        </xdr:cNvPr>
        <xdr:cNvSpPr>
          <a:spLocks noChangeAspect="1" noChangeArrowheads="1"/>
        </xdr:cNvSpPr>
      </xdr:nvSpPr>
      <xdr:spPr bwMode="auto">
        <a:xfrm>
          <a:off x="348138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181" name="imgmasCP-2021-43873">
          <a:extLst>
            <a:ext uri="{FF2B5EF4-FFF2-40B4-BE49-F238E27FC236}">
              <a16:creationId xmlns:a16="http://schemas.microsoft.com/office/drawing/2014/main" id="{05C0693F-BD6B-4562-A8BF-CF7C076160D7}"/>
            </a:ext>
          </a:extLst>
        </xdr:cNvPr>
        <xdr:cNvSpPr>
          <a:spLocks noChangeAspect="1" noChangeArrowheads="1"/>
        </xdr:cNvSpPr>
      </xdr:nvSpPr>
      <xdr:spPr bwMode="auto">
        <a:xfrm>
          <a:off x="348138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8"/>
    <xdr:sp macro="" textlink="">
      <xdr:nvSpPr>
        <xdr:cNvPr id="182" name="imgmasCP-2022-43873">
          <a:extLst>
            <a:ext uri="{FF2B5EF4-FFF2-40B4-BE49-F238E27FC236}">
              <a16:creationId xmlns:a16="http://schemas.microsoft.com/office/drawing/2014/main" id="{6D005167-53CF-4627-A198-A8961AC38046}"/>
            </a:ext>
          </a:extLst>
        </xdr:cNvPr>
        <xdr:cNvSpPr>
          <a:spLocks noChangeAspect="1" noChangeArrowheads="1"/>
        </xdr:cNvSpPr>
      </xdr:nvSpPr>
      <xdr:spPr bwMode="auto">
        <a:xfrm>
          <a:off x="30965775" y="209740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183" name="imgmasCP-2023-43873">
          <a:extLst>
            <a:ext uri="{FF2B5EF4-FFF2-40B4-BE49-F238E27FC236}">
              <a16:creationId xmlns:a16="http://schemas.microsoft.com/office/drawing/2014/main" id="{9B7B461B-4437-4767-A484-B2C6A0294F49}"/>
            </a:ext>
          </a:extLst>
        </xdr:cNvPr>
        <xdr:cNvSpPr>
          <a:spLocks noChangeAspect="1" noChangeArrowheads="1"/>
        </xdr:cNvSpPr>
      </xdr:nvSpPr>
      <xdr:spPr bwMode="auto">
        <a:xfrm>
          <a:off x="309657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184" name="imgmasCP-2020-43874">
          <a:extLst>
            <a:ext uri="{FF2B5EF4-FFF2-40B4-BE49-F238E27FC236}">
              <a16:creationId xmlns:a16="http://schemas.microsoft.com/office/drawing/2014/main" id="{BD32FC9F-4C62-41C5-A745-EA1BB291CE26}"/>
            </a:ext>
          </a:extLst>
        </xdr:cNvPr>
        <xdr:cNvSpPr>
          <a:spLocks noChangeAspect="1" noChangeArrowheads="1"/>
        </xdr:cNvSpPr>
      </xdr:nvSpPr>
      <xdr:spPr bwMode="auto">
        <a:xfrm>
          <a:off x="348138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185" name="imgmasCP-2021-43874">
          <a:extLst>
            <a:ext uri="{FF2B5EF4-FFF2-40B4-BE49-F238E27FC236}">
              <a16:creationId xmlns:a16="http://schemas.microsoft.com/office/drawing/2014/main" id="{5D063E23-A0EE-4749-BA4D-0772913FAEF9}"/>
            </a:ext>
          </a:extLst>
        </xdr:cNvPr>
        <xdr:cNvSpPr>
          <a:spLocks noChangeAspect="1" noChangeArrowheads="1"/>
        </xdr:cNvSpPr>
      </xdr:nvSpPr>
      <xdr:spPr bwMode="auto">
        <a:xfrm>
          <a:off x="348138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8"/>
    <xdr:sp macro="" textlink="">
      <xdr:nvSpPr>
        <xdr:cNvPr id="186" name="imgmasCP-2022-43874">
          <a:extLst>
            <a:ext uri="{FF2B5EF4-FFF2-40B4-BE49-F238E27FC236}">
              <a16:creationId xmlns:a16="http://schemas.microsoft.com/office/drawing/2014/main" id="{74FEC94A-50E2-4791-8F13-CF23FC58A640}"/>
            </a:ext>
          </a:extLst>
        </xdr:cNvPr>
        <xdr:cNvSpPr>
          <a:spLocks noChangeAspect="1" noChangeArrowheads="1"/>
        </xdr:cNvSpPr>
      </xdr:nvSpPr>
      <xdr:spPr bwMode="auto">
        <a:xfrm>
          <a:off x="30965775" y="209740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187" name="imgmasCP-2023-43874">
          <a:extLst>
            <a:ext uri="{FF2B5EF4-FFF2-40B4-BE49-F238E27FC236}">
              <a16:creationId xmlns:a16="http://schemas.microsoft.com/office/drawing/2014/main" id="{2DFBDE64-18BE-4023-857A-DF49D46B56BA}"/>
            </a:ext>
          </a:extLst>
        </xdr:cNvPr>
        <xdr:cNvSpPr>
          <a:spLocks noChangeAspect="1" noChangeArrowheads="1"/>
        </xdr:cNvSpPr>
      </xdr:nvSpPr>
      <xdr:spPr bwMode="auto">
        <a:xfrm>
          <a:off x="309657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8"/>
    <xdr:sp macro="" textlink="">
      <xdr:nvSpPr>
        <xdr:cNvPr id="188" name="imgmasCP-2020-43876">
          <a:extLst>
            <a:ext uri="{FF2B5EF4-FFF2-40B4-BE49-F238E27FC236}">
              <a16:creationId xmlns:a16="http://schemas.microsoft.com/office/drawing/2014/main" id="{78E2820A-A5A0-4E2C-A643-23208DA58A19}"/>
            </a:ext>
          </a:extLst>
        </xdr:cNvPr>
        <xdr:cNvSpPr>
          <a:spLocks noChangeAspect="1" noChangeArrowheads="1"/>
        </xdr:cNvSpPr>
      </xdr:nvSpPr>
      <xdr:spPr bwMode="auto">
        <a:xfrm>
          <a:off x="30965775" y="209740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189" name="imgmasCP-2021-43876">
          <a:extLst>
            <a:ext uri="{FF2B5EF4-FFF2-40B4-BE49-F238E27FC236}">
              <a16:creationId xmlns:a16="http://schemas.microsoft.com/office/drawing/2014/main" id="{170152A4-0898-4C7A-B7BC-EB34CDC9EB68}"/>
            </a:ext>
          </a:extLst>
        </xdr:cNvPr>
        <xdr:cNvSpPr>
          <a:spLocks noChangeAspect="1" noChangeArrowheads="1"/>
        </xdr:cNvSpPr>
      </xdr:nvSpPr>
      <xdr:spPr bwMode="auto">
        <a:xfrm>
          <a:off x="309657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190" name="imgmasCP-2022-43876">
          <a:extLst>
            <a:ext uri="{FF2B5EF4-FFF2-40B4-BE49-F238E27FC236}">
              <a16:creationId xmlns:a16="http://schemas.microsoft.com/office/drawing/2014/main" id="{15227D77-1113-4417-851C-A0383913526F}"/>
            </a:ext>
          </a:extLst>
        </xdr:cNvPr>
        <xdr:cNvSpPr>
          <a:spLocks noChangeAspect="1" noChangeArrowheads="1"/>
        </xdr:cNvSpPr>
      </xdr:nvSpPr>
      <xdr:spPr bwMode="auto">
        <a:xfrm>
          <a:off x="309657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191" name="imgmasCP-2023-43876">
          <a:extLst>
            <a:ext uri="{FF2B5EF4-FFF2-40B4-BE49-F238E27FC236}">
              <a16:creationId xmlns:a16="http://schemas.microsoft.com/office/drawing/2014/main" id="{B0A8ACAA-C8B0-4444-B69B-F69F4A0467C1}"/>
            </a:ext>
          </a:extLst>
        </xdr:cNvPr>
        <xdr:cNvSpPr>
          <a:spLocks noChangeAspect="1" noChangeArrowheads="1"/>
        </xdr:cNvSpPr>
      </xdr:nvSpPr>
      <xdr:spPr bwMode="auto">
        <a:xfrm>
          <a:off x="309657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192" name="imgmasCP-2020-43873">
          <a:extLst>
            <a:ext uri="{FF2B5EF4-FFF2-40B4-BE49-F238E27FC236}">
              <a16:creationId xmlns:a16="http://schemas.microsoft.com/office/drawing/2014/main" id="{AB7B4F6A-80C2-447E-B530-39DEEC0C7676}"/>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193" name="imgmasCP-2021-43873">
          <a:extLst>
            <a:ext uri="{FF2B5EF4-FFF2-40B4-BE49-F238E27FC236}">
              <a16:creationId xmlns:a16="http://schemas.microsoft.com/office/drawing/2014/main" id="{26DEB7ED-8E89-4D34-83B4-3BD52FCE53B9}"/>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8"/>
    <xdr:sp macro="" textlink="">
      <xdr:nvSpPr>
        <xdr:cNvPr id="194" name="imgmasCP-2022-43873">
          <a:extLst>
            <a:ext uri="{FF2B5EF4-FFF2-40B4-BE49-F238E27FC236}">
              <a16:creationId xmlns:a16="http://schemas.microsoft.com/office/drawing/2014/main" id="{15821081-3E01-41A4-B486-BFE717D7DFFB}"/>
            </a:ext>
          </a:extLst>
        </xdr:cNvPr>
        <xdr:cNvSpPr>
          <a:spLocks noChangeAspect="1" noChangeArrowheads="1"/>
        </xdr:cNvSpPr>
      </xdr:nvSpPr>
      <xdr:spPr bwMode="auto">
        <a:xfrm>
          <a:off x="30965775" y="212026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195" name="imgmasCP-2023-43873">
          <a:extLst>
            <a:ext uri="{FF2B5EF4-FFF2-40B4-BE49-F238E27FC236}">
              <a16:creationId xmlns:a16="http://schemas.microsoft.com/office/drawing/2014/main" id="{5365A941-83FA-4DB5-A77D-8B2C69CF7681}"/>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196" name="imgmasCP-2020-43874">
          <a:extLst>
            <a:ext uri="{FF2B5EF4-FFF2-40B4-BE49-F238E27FC236}">
              <a16:creationId xmlns:a16="http://schemas.microsoft.com/office/drawing/2014/main" id="{7D253246-4271-41BE-BE5B-D98FD43B6683}"/>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197" name="imgmasCP-2021-43874">
          <a:extLst>
            <a:ext uri="{FF2B5EF4-FFF2-40B4-BE49-F238E27FC236}">
              <a16:creationId xmlns:a16="http://schemas.microsoft.com/office/drawing/2014/main" id="{8E40F01B-0BA4-4856-970E-A91BCAFF175F}"/>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8"/>
    <xdr:sp macro="" textlink="">
      <xdr:nvSpPr>
        <xdr:cNvPr id="198" name="imgmasCP-2022-43874">
          <a:extLst>
            <a:ext uri="{FF2B5EF4-FFF2-40B4-BE49-F238E27FC236}">
              <a16:creationId xmlns:a16="http://schemas.microsoft.com/office/drawing/2014/main" id="{B2219F79-B7D3-408B-B3F9-D1825F51688A}"/>
            </a:ext>
          </a:extLst>
        </xdr:cNvPr>
        <xdr:cNvSpPr>
          <a:spLocks noChangeAspect="1" noChangeArrowheads="1"/>
        </xdr:cNvSpPr>
      </xdr:nvSpPr>
      <xdr:spPr bwMode="auto">
        <a:xfrm>
          <a:off x="30965775" y="212026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199" name="imgmasCP-2023-43874">
          <a:extLst>
            <a:ext uri="{FF2B5EF4-FFF2-40B4-BE49-F238E27FC236}">
              <a16:creationId xmlns:a16="http://schemas.microsoft.com/office/drawing/2014/main" id="{6CA52DDC-7175-4935-AE21-6B5E47CA68D5}"/>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8"/>
    <xdr:sp macro="" textlink="">
      <xdr:nvSpPr>
        <xdr:cNvPr id="200" name="imgmasCP-2020-43876">
          <a:extLst>
            <a:ext uri="{FF2B5EF4-FFF2-40B4-BE49-F238E27FC236}">
              <a16:creationId xmlns:a16="http://schemas.microsoft.com/office/drawing/2014/main" id="{5E60E41D-7591-4BD0-9EAC-1F0F5C65DDB8}"/>
            </a:ext>
          </a:extLst>
        </xdr:cNvPr>
        <xdr:cNvSpPr>
          <a:spLocks noChangeAspect="1" noChangeArrowheads="1"/>
        </xdr:cNvSpPr>
      </xdr:nvSpPr>
      <xdr:spPr bwMode="auto">
        <a:xfrm>
          <a:off x="30965775" y="212026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01" name="imgmasCP-2021-43876">
          <a:extLst>
            <a:ext uri="{FF2B5EF4-FFF2-40B4-BE49-F238E27FC236}">
              <a16:creationId xmlns:a16="http://schemas.microsoft.com/office/drawing/2014/main" id="{9A0EB457-5E3F-4EAD-BB2D-F3F0B5D67107}"/>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02" name="imgmasCP-2022-43876">
          <a:extLst>
            <a:ext uri="{FF2B5EF4-FFF2-40B4-BE49-F238E27FC236}">
              <a16:creationId xmlns:a16="http://schemas.microsoft.com/office/drawing/2014/main" id="{5AFB27DB-CFE1-4624-9579-8EAE11CE7CA1}"/>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03" name="imgmasCP-2023-43876">
          <a:extLst>
            <a:ext uri="{FF2B5EF4-FFF2-40B4-BE49-F238E27FC236}">
              <a16:creationId xmlns:a16="http://schemas.microsoft.com/office/drawing/2014/main" id="{60C0BB5E-23B6-4EEF-BB4D-DCE975F13524}"/>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04" name="imgmasCP-2020-43873">
          <a:extLst>
            <a:ext uri="{FF2B5EF4-FFF2-40B4-BE49-F238E27FC236}">
              <a16:creationId xmlns:a16="http://schemas.microsoft.com/office/drawing/2014/main" id="{939C3378-5B7A-4928-908F-323D6EC3C76B}"/>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05" name="imgmasCP-2021-43873">
          <a:extLst>
            <a:ext uri="{FF2B5EF4-FFF2-40B4-BE49-F238E27FC236}">
              <a16:creationId xmlns:a16="http://schemas.microsoft.com/office/drawing/2014/main" id="{DA5DF895-ED16-43D9-AC16-EB055418F690}"/>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8"/>
    <xdr:sp macro="" textlink="">
      <xdr:nvSpPr>
        <xdr:cNvPr id="206" name="imgmasCP-2022-43873">
          <a:extLst>
            <a:ext uri="{FF2B5EF4-FFF2-40B4-BE49-F238E27FC236}">
              <a16:creationId xmlns:a16="http://schemas.microsoft.com/office/drawing/2014/main" id="{0E25C094-128A-4240-A771-DD6E6ADBED1D}"/>
            </a:ext>
          </a:extLst>
        </xdr:cNvPr>
        <xdr:cNvSpPr>
          <a:spLocks noChangeAspect="1" noChangeArrowheads="1"/>
        </xdr:cNvSpPr>
      </xdr:nvSpPr>
      <xdr:spPr bwMode="auto">
        <a:xfrm>
          <a:off x="30965775" y="21431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07" name="imgmasCP-2023-43873">
          <a:extLst>
            <a:ext uri="{FF2B5EF4-FFF2-40B4-BE49-F238E27FC236}">
              <a16:creationId xmlns:a16="http://schemas.microsoft.com/office/drawing/2014/main" id="{CCF023ED-74C3-4AB0-A306-3E71BDC4DC82}"/>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08" name="imgmasCP-2020-43874">
          <a:extLst>
            <a:ext uri="{FF2B5EF4-FFF2-40B4-BE49-F238E27FC236}">
              <a16:creationId xmlns:a16="http://schemas.microsoft.com/office/drawing/2014/main" id="{A92549DD-1C30-476F-B409-210BC89F190F}"/>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09" name="imgmasCP-2021-43874">
          <a:extLst>
            <a:ext uri="{FF2B5EF4-FFF2-40B4-BE49-F238E27FC236}">
              <a16:creationId xmlns:a16="http://schemas.microsoft.com/office/drawing/2014/main" id="{00BC27FD-CEC6-468E-A1B4-713F4C45434B}"/>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8"/>
    <xdr:sp macro="" textlink="">
      <xdr:nvSpPr>
        <xdr:cNvPr id="210" name="imgmasCP-2022-43874">
          <a:extLst>
            <a:ext uri="{FF2B5EF4-FFF2-40B4-BE49-F238E27FC236}">
              <a16:creationId xmlns:a16="http://schemas.microsoft.com/office/drawing/2014/main" id="{4CABCD8D-E3B7-4669-81E1-98960F8D19E6}"/>
            </a:ext>
          </a:extLst>
        </xdr:cNvPr>
        <xdr:cNvSpPr>
          <a:spLocks noChangeAspect="1" noChangeArrowheads="1"/>
        </xdr:cNvSpPr>
      </xdr:nvSpPr>
      <xdr:spPr bwMode="auto">
        <a:xfrm>
          <a:off x="30965775" y="21431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11" name="imgmasCP-2023-43874">
          <a:extLst>
            <a:ext uri="{FF2B5EF4-FFF2-40B4-BE49-F238E27FC236}">
              <a16:creationId xmlns:a16="http://schemas.microsoft.com/office/drawing/2014/main" id="{42C8CC32-4052-46EF-87D3-649FE4414F22}"/>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8"/>
    <xdr:sp macro="" textlink="">
      <xdr:nvSpPr>
        <xdr:cNvPr id="212" name="imgmasCP-2020-43876">
          <a:extLst>
            <a:ext uri="{FF2B5EF4-FFF2-40B4-BE49-F238E27FC236}">
              <a16:creationId xmlns:a16="http://schemas.microsoft.com/office/drawing/2014/main" id="{0639B826-21AB-40A9-9559-8EFD6B2C1002}"/>
            </a:ext>
          </a:extLst>
        </xdr:cNvPr>
        <xdr:cNvSpPr>
          <a:spLocks noChangeAspect="1" noChangeArrowheads="1"/>
        </xdr:cNvSpPr>
      </xdr:nvSpPr>
      <xdr:spPr bwMode="auto">
        <a:xfrm>
          <a:off x="30965775" y="21431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13" name="imgmasCP-2021-43876">
          <a:extLst>
            <a:ext uri="{FF2B5EF4-FFF2-40B4-BE49-F238E27FC236}">
              <a16:creationId xmlns:a16="http://schemas.microsoft.com/office/drawing/2014/main" id="{D350FC88-DAA0-411C-81B8-083F6007A898}"/>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14" name="imgmasCP-2022-43876">
          <a:extLst>
            <a:ext uri="{FF2B5EF4-FFF2-40B4-BE49-F238E27FC236}">
              <a16:creationId xmlns:a16="http://schemas.microsoft.com/office/drawing/2014/main" id="{BA06D85A-2A32-4008-8AD9-475FB54A75A5}"/>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15" name="imgmasCP-2023-43876">
          <a:extLst>
            <a:ext uri="{FF2B5EF4-FFF2-40B4-BE49-F238E27FC236}">
              <a16:creationId xmlns:a16="http://schemas.microsoft.com/office/drawing/2014/main" id="{97F83D7D-5171-446B-99CD-0D814E16D7A1}"/>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16" name="imgmasCP-2020-43873">
          <a:extLst>
            <a:ext uri="{FF2B5EF4-FFF2-40B4-BE49-F238E27FC236}">
              <a16:creationId xmlns:a16="http://schemas.microsoft.com/office/drawing/2014/main" id="{53E6F44A-24EE-46DC-A04F-404178B1CBBE}"/>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17" name="imgmasCP-2021-43873">
          <a:extLst>
            <a:ext uri="{FF2B5EF4-FFF2-40B4-BE49-F238E27FC236}">
              <a16:creationId xmlns:a16="http://schemas.microsoft.com/office/drawing/2014/main" id="{57C502AC-6041-4A20-8D1A-81DC18E894DA}"/>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8"/>
    <xdr:sp macro="" textlink="">
      <xdr:nvSpPr>
        <xdr:cNvPr id="218" name="imgmasCP-2022-43873">
          <a:extLst>
            <a:ext uri="{FF2B5EF4-FFF2-40B4-BE49-F238E27FC236}">
              <a16:creationId xmlns:a16="http://schemas.microsoft.com/office/drawing/2014/main" id="{884E9695-AB5A-4C91-A237-DCB8209A94A5}"/>
            </a:ext>
          </a:extLst>
        </xdr:cNvPr>
        <xdr:cNvSpPr>
          <a:spLocks noChangeAspect="1" noChangeArrowheads="1"/>
        </xdr:cNvSpPr>
      </xdr:nvSpPr>
      <xdr:spPr bwMode="auto">
        <a:xfrm>
          <a:off x="30965775" y="21659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19" name="imgmasCP-2023-43873">
          <a:extLst>
            <a:ext uri="{FF2B5EF4-FFF2-40B4-BE49-F238E27FC236}">
              <a16:creationId xmlns:a16="http://schemas.microsoft.com/office/drawing/2014/main" id="{CB85EDD6-28F7-42D3-9CCF-698936D316A3}"/>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20" name="imgmasCP-2020-43874">
          <a:extLst>
            <a:ext uri="{FF2B5EF4-FFF2-40B4-BE49-F238E27FC236}">
              <a16:creationId xmlns:a16="http://schemas.microsoft.com/office/drawing/2014/main" id="{C07D5151-94D0-4809-97C9-7FAF5B85E2D5}"/>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21" name="imgmasCP-2021-43874">
          <a:extLst>
            <a:ext uri="{FF2B5EF4-FFF2-40B4-BE49-F238E27FC236}">
              <a16:creationId xmlns:a16="http://schemas.microsoft.com/office/drawing/2014/main" id="{BFDE9A71-02E0-4B46-A202-4867C4D3C283}"/>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8"/>
    <xdr:sp macro="" textlink="">
      <xdr:nvSpPr>
        <xdr:cNvPr id="222" name="imgmasCP-2022-43874">
          <a:extLst>
            <a:ext uri="{FF2B5EF4-FFF2-40B4-BE49-F238E27FC236}">
              <a16:creationId xmlns:a16="http://schemas.microsoft.com/office/drawing/2014/main" id="{8A3380D8-09B2-494B-B54C-E675B47F7DB1}"/>
            </a:ext>
          </a:extLst>
        </xdr:cNvPr>
        <xdr:cNvSpPr>
          <a:spLocks noChangeAspect="1" noChangeArrowheads="1"/>
        </xdr:cNvSpPr>
      </xdr:nvSpPr>
      <xdr:spPr bwMode="auto">
        <a:xfrm>
          <a:off x="30965775" y="21659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23" name="imgmasCP-2023-43874">
          <a:extLst>
            <a:ext uri="{FF2B5EF4-FFF2-40B4-BE49-F238E27FC236}">
              <a16:creationId xmlns:a16="http://schemas.microsoft.com/office/drawing/2014/main" id="{CDC9CA95-13C2-4B09-B8CF-346BD64E449B}"/>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8"/>
    <xdr:sp macro="" textlink="">
      <xdr:nvSpPr>
        <xdr:cNvPr id="224" name="imgmasCP-2020-43876">
          <a:extLst>
            <a:ext uri="{FF2B5EF4-FFF2-40B4-BE49-F238E27FC236}">
              <a16:creationId xmlns:a16="http://schemas.microsoft.com/office/drawing/2014/main" id="{14CD42D8-53D0-457D-B7DB-A83A2F1440E9}"/>
            </a:ext>
          </a:extLst>
        </xdr:cNvPr>
        <xdr:cNvSpPr>
          <a:spLocks noChangeAspect="1" noChangeArrowheads="1"/>
        </xdr:cNvSpPr>
      </xdr:nvSpPr>
      <xdr:spPr bwMode="auto">
        <a:xfrm>
          <a:off x="30965775" y="21659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25" name="imgmasCP-2021-43876">
          <a:extLst>
            <a:ext uri="{FF2B5EF4-FFF2-40B4-BE49-F238E27FC236}">
              <a16:creationId xmlns:a16="http://schemas.microsoft.com/office/drawing/2014/main" id="{F68EC4C4-E566-462C-A09F-2A05021B3469}"/>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26" name="imgmasCP-2022-43876">
          <a:extLst>
            <a:ext uri="{FF2B5EF4-FFF2-40B4-BE49-F238E27FC236}">
              <a16:creationId xmlns:a16="http://schemas.microsoft.com/office/drawing/2014/main" id="{90F0F530-33C9-42FF-A6AA-A6AE09A207CC}"/>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27" name="imgmasCP-2023-43876">
          <a:extLst>
            <a:ext uri="{FF2B5EF4-FFF2-40B4-BE49-F238E27FC236}">
              <a16:creationId xmlns:a16="http://schemas.microsoft.com/office/drawing/2014/main" id="{05BC34F5-41C0-4BD3-BF04-1A884492A93B}"/>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28" name="imgmasCP-2020-43873">
          <a:extLst>
            <a:ext uri="{FF2B5EF4-FFF2-40B4-BE49-F238E27FC236}">
              <a16:creationId xmlns:a16="http://schemas.microsoft.com/office/drawing/2014/main" id="{46C3191D-BF1F-4734-B3C7-42719291ED57}"/>
            </a:ext>
          </a:extLst>
        </xdr:cNvPr>
        <xdr:cNvSpPr>
          <a:spLocks noChangeAspect="1" noChangeArrowheads="1"/>
        </xdr:cNvSpPr>
      </xdr:nvSpPr>
      <xdr:spPr bwMode="auto">
        <a:xfrm>
          <a:off x="348138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29" name="imgmasCP-2021-43873">
          <a:extLst>
            <a:ext uri="{FF2B5EF4-FFF2-40B4-BE49-F238E27FC236}">
              <a16:creationId xmlns:a16="http://schemas.microsoft.com/office/drawing/2014/main" id="{DCD7017C-8944-433F-A37F-5212B6D0CCAC}"/>
            </a:ext>
          </a:extLst>
        </xdr:cNvPr>
        <xdr:cNvSpPr>
          <a:spLocks noChangeAspect="1" noChangeArrowheads="1"/>
        </xdr:cNvSpPr>
      </xdr:nvSpPr>
      <xdr:spPr bwMode="auto">
        <a:xfrm>
          <a:off x="348138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8"/>
    <xdr:sp macro="" textlink="">
      <xdr:nvSpPr>
        <xdr:cNvPr id="230" name="imgmasCP-2022-43873">
          <a:extLst>
            <a:ext uri="{FF2B5EF4-FFF2-40B4-BE49-F238E27FC236}">
              <a16:creationId xmlns:a16="http://schemas.microsoft.com/office/drawing/2014/main" id="{21747951-6D44-4FD0-B3BB-AB2A96650301}"/>
            </a:ext>
          </a:extLst>
        </xdr:cNvPr>
        <xdr:cNvSpPr>
          <a:spLocks noChangeAspect="1" noChangeArrowheads="1"/>
        </xdr:cNvSpPr>
      </xdr:nvSpPr>
      <xdr:spPr bwMode="auto">
        <a:xfrm>
          <a:off x="30965775" y="218884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31" name="imgmasCP-2023-43873">
          <a:extLst>
            <a:ext uri="{FF2B5EF4-FFF2-40B4-BE49-F238E27FC236}">
              <a16:creationId xmlns:a16="http://schemas.microsoft.com/office/drawing/2014/main" id="{0845D20A-2418-4108-A5F9-D5BFB107C0A2}"/>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32" name="imgmasCP-2020-43874">
          <a:extLst>
            <a:ext uri="{FF2B5EF4-FFF2-40B4-BE49-F238E27FC236}">
              <a16:creationId xmlns:a16="http://schemas.microsoft.com/office/drawing/2014/main" id="{15E0F1B8-A793-4228-BD8A-3A351E4750FD}"/>
            </a:ext>
          </a:extLst>
        </xdr:cNvPr>
        <xdr:cNvSpPr>
          <a:spLocks noChangeAspect="1" noChangeArrowheads="1"/>
        </xdr:cNvSpPr>
      </xdr:nvSpPr>
      <xdr:spPr bwMode="auto">
        <a:xfrm>
          <a:off x="348138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33" name="imgmasCP-2021-43874">
          <a:extLst>
            <a:ext uri="{FF2B5EF4-FFF2-40B4-BE49-F238E27FC236}">
              <a16:creationId xmlns:a16="http://schemas.microsoft.com/office/drawing/2014/main" id="{83A3F214-04BB-4A69-96FA-D7E51FF1B4F3}"/>
            </a:ext>
          </a:extLst>
        </xdr:cNvPr>
        <xdr:cNvSpPr>
          <a:spLocks noChangeAspect="1" noChangeArrowheads="1"/>
        </xdr:cNvSpPr>
      </xdr:nvSpPr>
      <xdr:spPr bwMode="auto">
        <a:xfrm>
          <a:off x="348138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8"/>
    <xdr:sp macro="" textlink="">
      <xdr:nvSpPr>
        <xdr:cNvPr id="234" name="imgmasCP-2022-43874">
          <a:extLst>
            <a:ext uri="{FF2B5EF4-FFF2-40B4-BE49-F238E27FC236}">
              <a16:creationId xmlns:a16="http://schemas.microsoft.com/office/drawing/2014/main" id="{2045583F-5123-48A8-B2D9-3E0D6A72ABEE}"/>
            </a:ext>
          </a:extLst>
        </xdr:cNvPr>
        <xdr:cNvSpPr>
          <a:spLocks noChangeAspect="1" noChangeArrowheads="1"/>
        </xdr:cNvSpPr>
      </xdr:nvSpPr>
      <xdr:spPr bwMode="auto">
        <a:xfrm>
          <a:off x="30965775" y="218884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35" name="imgmasCP-2023-43874">
          <a:extLst>
            <a:ext uri="{FF2B5EF4-FFF2-40B4-BE49-F238E27FC236}">
              <a16:creationId xmlns:a16="http://schemas.microsoft.com/office/drawing/2014/main" id="{3063824C-B162-47DA-9EC6-63CC1CD2A075}"/>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8"/>
    <xdr:sp macro="" textlink="">
      <xdr:nvSpPr>
        <xdr:cNvPr id="236" name="imgmasCP-2020-43876">
          <a:extLst>
            <a:ext uri="{FF2B5EF4-FFF2-40B4-BE49-F238E27FC236}">
              <a16:creationId xmlns:a16="http://schemas.microsoft.com/office/drawing/2014/main" id="{7F2121A9-9ABF-4B25-8B02-41491089D3E3}"/>
            </a:ext>
          </a:extLst>
        </xdr:cNvPr>
        <xdr:cNvSpPr>
          <a:spLocks noChangeAspect="1" noChangeArrowheads="1"/>
        </xdr:cNvSpPr>
      </xdr:nvSpPr>
      <xdr:spPr bwMode="auto">
        <a:xfrm>
          <a:off x="30965775" y="218884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37" name="imgmasCP-2021-43876">
          <a:extLst>
            <a:ext uri="{FF2B5EF4-FFF2-40B4-BE49-F238E27FC236}">
              <a16:creationId xmlns:a16="http://schemas.microsoft.com/office/drawing/2014/main" id="{DC271E54-466C-45EC-867E-68A84C6893D2}"/>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38" name="imgmasCP-2022-43876">
          <a:extLst>
            <a:ext uri="{FF2B5EF4-FFF2-40B4-BE49-F238E27FC236}">
              <a16:creationId xmlns:a16="http://schemas.microsoft.com/office/drawing/2014/main" id="{D8786DB2-D0D0-437C-BD61-3AB9A793EE0E}"/>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39" name="imgmasCP-2023-43876">
          <a:extLst>
            <a:ext uri="{FF2B5EF4-FFF2-40B4-BE49-F238E27FC236}">
              <a16:creationId xmlns:a16="http://schemas.microsoft.com/office/drawing/2014/main" id="{2BD72F35-2384-4900-9EA1-00046978E6BE}"/>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40" name="imgmasCP-2020-43873">
          <a:extLst>
            <a:ext uri="{FF2B5EF4-FFF2-40B4-BE49-F238E27FC236}">
              <a16:creationId xmlns:a16="http://schemas.microsoft.com/office/drawing/2014/main" id="{27779EBE-D5DA-4291-B1B7-E034F5E5BD3D}"/>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41" name="imgmasCP-2021-43873">
          <a:extLst>
            <a:ext uri="{FF2B5EF4-FFF2-40B4-BE49-F238E27FC236}">
              <a16:creationId xmlns:a16="http://schemas.microsoft.com/office/drawing/2014/main" id="{BCB71427-31BB-4B85-9BD3-18AB3DFED315}"/>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8"/>
    <xdr:sp macro="" textlink="">
      <xdr:nvSpPr>
        <xdr:cNvPr id="242" name="imgmasCP-2022-43873">
          <a:extLst>
            <a:ext uri="{FF2B5EF4-FFF2-40B4-BE49-F238E27FC236}">
              <a16:creationId xmlns:a16="http://schemas.microsoft.com/office/drawing/2014/main" id="{4B33A34B-8D34-48C7-A305-9107CC106DE0}"/>
            </a:ext>
          </a:extLst>
        </xdr:cNvPr>
        <xdr:cNvSpPr>
          <a:spLocks noChangeAspect="1" noChangeArrowheads="1"/>
        </xdr:cNvSpPr>
      </xdr:nvSpPr>
      <xdr:spPr bwMode="auto">
        <a:xfrm>
          <a:off x="30965775" y="212026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43" name="imgmasCP-2023-43873">
          <a:extLst>
            <a:ext uri="{FF2B5EF4-FFF2-40B4-BE49-F238E27FC236}">
              <a16:creationId xmlns:a16="http://schemas.microsoft.com/office/drawing/2014/main" id="{1BDE4CA3-09EC-496F-9506-92287DCB887B}"/>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44" name="imgmasCP-2020-43874">
          <a:extLst>
            <a:ext uri="{FF2B5EF4-FFF2-40B4-BE49-F238E27FC236}">
              <a16:creationId xmlns:a16="http://schemas.microsoft.com/office/drawing/2014/main" id="{6ED3CECF-DEBB-4EC5-A859-0157103C22E0}"/>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45" name="imgmasCP-2021-43874">
          <a:extLst>
            <a:ext uri="{FF2B5EF4-FFF2-40B4-BE49-F238E27FC236}">
              <a16:creationId xmlns:a16="http://schemas.microsoft.com/office/drawing/2014/main" id="{E883B739-B103-43CF-84F6-D514373990A5}"/>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8"/>
    <xdr:sp macro="" textlink="">
      <xdr:nvSpPr>
        <xdr:cNvPr id="246" name="imgmasCP-2022-43874">
          <a:extLst>
            <a:ext uri="{FF2B5EF4-FFF2-40B4-BE49-F238E27FC236}">
              <a16:creationId xmlns:a16="http://schemas.microsoft.com/office/drawing/2014/main" id="{A43F979B-234A-4F26-9B68-53081F3EA0D7}"/>
            </a:ext>
          </a:extLst>
        </xdr:cNvPr>
        <xdr:cNvSpPr>
          <a:spLocks noChangeAspect="1" noChangeArrowheads="1"/>
        </xdr:cNvSpPr>
      </xdr:nvSpPr>
      <xdr:spPr bwMode="auto">
        <a:xfrm>
          <a:off x="30965775" y="212026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47" name="imgmasCP-2023-43874">
          <a:extLst>
            <a:ext uri="{FF2B5EF4-FFF2-40B4-BE49-F238E27FC236}">
              <a16:creationId xmlns:a16="http://schemas.microsoft.com/office/drawing/2014/main" id="{5A872856-B113-4D44-B2E2-570B37771EE3}"/>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8"/>
    <xdr:sp macro="" textlink="">
      <xdr:nvSpPr>
        <xdr:cNvPr id="248" name="imgmasCP-2020-43876">
          <a:extLst>
            <a:ext uri="{FF2B5EF4-FFF2-40B4-BE49-F238E27FC236}">
              <a16:creationId xmlns:a16="http://schemas.microsoft.com/office/drawing/2014/main" id="{0216BFCD-A79E-420A-8F21-B7DC9A948D6C}"/>
            </a:ext>
          </a:extLst>
        </xdr:cNvPr>
        <xdr:cNvSpPr>
          <a:spLocks noChangeAspect="1" noChangeArrowheads="1"/>
        </xdr:cNvSpPr>
      </xdr:nvSpPr>
      <xdr:spPr bwMode="auto">
        <a:xfrm>
          <a:off x="30965775" y="212026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49" name="imgmasCP-2021-43876">
          <a:extLst>
            <a:ext uri="{FF2B5EF4-FFF2-40B4-BE49-F238E27FC236}">
              <a16:creationId xmlns:a16="http://schemas.microsoft.com/office/drawing/2014/main" id="{06FB7BEA-2760-4CBD-8AC5-8760DFBC3825}"/>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50" name="imgmasCP-2022-43876">
          <a:extLst>
            <a:ext uri="{FF2B5EF4-FFF2-40B4-BE49-F238E27FC236}">
              <a16:creationId xmlns:a16="http://schemas.microsoft.com/office/drawing/2014/main" id="{9DAD9CA0-BD9D-478B-9667-E13CE5F556A8}"/>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51" name="imgmasCP-2023-43876">
          <a:extLst>
            <a:ext uri="{FF2B5EF4-FFF2-40B4-BE49-F238E27FC236}">
              <a16:creationId xmlns:a16="http://schemas.microsoft.com/office/drawing/2014/main" id="{AA615B8A-AC52-444C-82CE-45F359D4F530}"/>
            </a:ext>
          </a:extLst>
        </xdr:cNvPr>
        <xdr:cNvSpPr>
          <a:spLocks noChangeAspect="1" noChangeArrowheads="1"/>
        </xdr:cNvSpPr>
      </xdr:nvSpPr>
      <xdr:spPr bwMode="auto">
        <a:xfrm>
          <a:off x="309657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52" name="imgmasCP-2020-43873">
          <a:extLst>
            <a:ext uri="{FF2B5EF4-FFF2-40B4-BE49-F238E27FC236}">
              <a16:creationId xmlns:a16="http://schemas.microsoft.com/office/drawing/2014/main" id="{C2D75E10-A890-43B9-A680-BE39E7E325EE}"/>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53" name="imgmasCP-2021-43873">
          <a:extLst>
            <a:ext uri="{FF2B5EF4-FFF2-40B4-BE49-F238E27FC236}">
              <a16:creationId xmlns:a16="http://schemas.microsoft.com/office/drawing/2014/main" id="{9722667B-B42B-464E-B15D-421D9ED6D0B2}"/>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8"/>
    <xdr:sp macro="" textlink="">
      <xdr:nvSpPr>
        <xdr:cNvPr id="254" name="imgmasCP-2022-43873">
          <a:extLst>
            <a:ext uri="{FF2B5EF4-FFF2-40B4-BE49-F238E27FC236}">
              <a16:creationId xmlns:a16="http://schemas.microsoft.com/office/drawing/2014/main" id="{7FF7A1DB-5E05-42BE-8D8B-C9718B36F129}"/>
            </a:ext>
          </a:extLst>
        </xdr:cNvPr>
        <xdr:cNvSpPr>
          <a:spLocks noChangeAspect="1" noChangeArrowheads="1"/>
        </xdr:cNvSpPr>
      </xdr:nvSpPr>
      <xdr:spPr bwMode="auto">
        <a:xfrm>
          <a:off x="30965775" y="21431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55" name="imgmasCP-2023-43873">
          <a:extLst>
            <a:ext uri="{FF2B5EF4-FFF2-40B4-BE49-F238E27FC236}">
              <a16:creationId xmlns:a16="http://schemas.microsoft.com/office/drawing/2014/main" id="{81014A33-04B2-4840-A777-1EEF5AADB9C8}"/>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56" name="imgmasCP-2020-43874">
          <a:extLst>
            <a:ext uri="{FF2B5EF4-FFF2-40B4-BE49-F238E27FC236}">
              <a16:creationId xmlns:a16="http://schemas.microsoft.com/office/drawing/2014/main" id="{0EC64AE3-AC71-40B9-8002-18A3AC987A59}"/>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57" name="imgmasCP-2021-43874">
          <a:extLst>
            <a:ext uri="{FF2B5EF4-FFF2-40B4-BE49-F238E27FC236}">
              <a16:creationId xmlns:a16="http://schemas.microsoft.com/office/drawing/2014/main" id="{3BFDEC68-DB28-4E39-BF03-6291B5B0EF55}"/>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8"/>
    <xdr:sp macro="" textlink="">
      <xdr:nvSpPr>
        <xdr:cNvPr id="258" name="imgmasCP-2022-43874">
          <a:extLst>
            <a:ext uri="{FF2B5EF4-FFF2-40B4-BE49-F238E27FC236}">
              <a16:creationId xmlns:a16="http://schemas.microsoft.com/office/drawing/2014/main" id="{7B7EF871-CDA1-4934-B448-B007274198B0}"/>
            </a:ext>
          </a:extLst>
        </xdr:cNvPr>
        <xdr:cNvSpPr>
          <a:spLocks noChangeAspect="1" noChangeArrowheads="1"/>
        </xdr:cNvSpPr>
      </xdr:nvSpPr>
      <xdr:spPr bwMode="auto">
        <a:xfrm>
          <a:off x="30965775" y="21431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59" name="imgmasCP-2023-43874">
          <a:extLst>
            <a:ext uri="{FF2B5EF4-FFF2-40B4-BE49-F238E27FC236}">
              <a16:creationId xmlns:a16="http://schemas.microsoft.com/office/drawing/2014/main" id="{9FADFACC-5E88-49FC-8F80-4487F980ED88}"/>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8"/>
    <xdr:sp macro="" textlink="">
      <xdr:nvSpPr>
        <xdr:cNvPr id="260" name="imgmasCP-2020-43876">
          <a:extLst>
            <a:ext uri="{FF2B5EF4-FFF2-40B4-BE49-F238E27FC236}">
              <a16:creationId xmlns:a16="http://schemas.microsoft.com/office/drawing/2014/main" id="{22BE39F6-ED2F-4B50-8B86-FBB9CDF211D0}"/>
            </a:ext>
          </a:extLst>
        </xdr:cNvPr>
        <xdr:cNvSpPr>
          <a:spLocks noChangeAspect="1" noChangeArrowheads="1"/>
        </xdr:cNvSpPr>
      </xdr:nvSpPr>
      <xdr:spPr bwMode="auto">
        <a:xfrm>
          <a:off x="30965775" y="21431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61" name="imgmasCP-2021-43876">
          <a:extLst>
            <a:ext uri="{FF2B5EF4-FFF2-40B4-BE49-F238E27FC236}">
              <a16:creationId xmlns:a16="http://schemas.microsoft.com/office/drawing/2014/main" id="{7678F17D-56EA-4C9F-AA59-1F0CA9F1BE3A}"/>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62" name="imgmasCP-2022-43876">
          <a:extLst>
            <a:ext uri="{FF2B5EF4-FFF2-40B4-BE49-F238E27FC236}">
              <a16:creationId xmlns:a16="http://schemas.microsoft.com/office/drawing/2014/main" id="{D73A35B3-35AF-471E-91FD-7960C7DB2E17}"/>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63" name="imgmasCP-2023-43876">
          <a:extLst>
            <a:ext uri="{FF2B5EF4-FFF2-40B4-BE49-F238E27FC236}">
              <a16:creationId xmlns:a16="http://schemas.microsoft.com/office/drawing/2014/main" id="{3CAD2F1F-F2BA-4174-8C39-8D36741AE4B1}"/>
            </a:ext>
          </a:extLst>
        </xdr:cNvPr>
        <xdr:cNvSpPr>
          <a:spLocks noChangeAspect="1" noChangeArrowheads="1"/>
        </xdr:cNvSpPr>
      </xdr:nvSpPr>
      <xdr:spPr bwMode="auto">
        <a:xfrm>
          <a:off x="309657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64" name="imgmasCP-2020-43873">
          <a:extLst>
            <a:ext uri="{FF2B5EF4-FFF2-40B4-BE49-F238E27FC236}">
              <a16:creationId xmlns:a16="http://schemas.microsoft.com/office/drawing/2014/main" id="{3DC1154E-949F-4B00-8B3E-79BFEB0E4366}"/>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65" name="imgmasCP-2021-43873">
          <a:extLst>
            <a:ext uri="{FF2B5EF4-FFF2-40B4-BE49-F238E27FC236}">
              <a16:creationId xmlns:a16="http://schemas.microsoft.com/office/drawing/2014/main" id="{5CC5ACEE-0A6A-417D-8887-263032C5829B}"/>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8"/>
    <xdr:sp macro="" textlink="">
      <xdr:nvSpPr>
        <xdr:cNvPr id="266" name="imgmasCP-2022-43873">
          <a:extLst>
            <a:ext uri="{FF2B5EF4-FFF2-40B4-BE49-F238E27FC236}">
              <a16:creationId xmlns:a16="http://schemas.microsoft.com/office/drawing/2014/main" id="{45CB3E1D-178C-4DFA-AD2E-9AF6A3F38D6B}"/>
            </a:ext>
          </a:extLst>
        </xdr:cNvPr>
        <xdr:cNvSpPr>
          <a:spLocks noChangeAspect="1" noChangeArrowheads="1"/>
        </xdr:cNvSpPr>
      </xdr:nvSpPr>
      <xdr:spPr bwMode="auto">
        <a:xfrm>
          <a:off x="30965775" y="21659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67" name="imgmasCP-2023-43873">
          <a:extLst>
            <a:ext uri="{FF2B5EF4-FFF2-40B4-BE49-F238E27FC236}">
              <a16:creationId xmlns:a16="http://schemas.microsoft.com/office/drawing/2014/main" id="{D302637A-0E44-44FD-BE80-ADE9F5CFD78B}"/>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68" name="imgmasCP-2020-43874">
          <a:extLst>
            <a:ext uri="{FF2B5EF4-FFF2-40B4-BE49-F238E27FC236}">
              <a16:creationId xmlns:a16="http://schemas.microsoft.com/office/drawing/2014/main" id="{FCBE49C0-7FBF-4B27-8B44-D088B428AE6B}"/>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69" name="imgmasCP-2021-43874">
          <a:extLst>
            <a:ext uri="{FF2B5EF4-FFF2-40B4-BE49-F238E27FC236}">
              <a16:creationId xmlns:a16="http://schemas.microsoft.com/office/drawing/2014/main" id="{62751B19-B4F6-404F-A25E-F82D812CB5F5}"/>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8"/>
    <xdr:sp macro="" textlink="">
      <xdr:nvSpPr>
        <xdr:cNvPr id="270" name="imgmasCP-2022-43874">
          <a:extLst>
            <a:ext uri="{FF2B5EF4-FFF2-40B4-BE49-F238E27FC236}">
              <a16:creationId xmlns:a16="http://schemas.microsoft.com/office/drawing/2014/main" id="{377EB051-3DE8-45A1-9D0F-9BF55990AA95}"/>
            </a:ext>
          </a:extLst>
        </xdr:cNvPr>
        <xdr:cNvSpPr>
          <a:spLocks noChangeAspect="1" noChangeArrowheads="1"/>
        </xdr:cNvSpPr>
      </xdr:nvSpPr>
      <xdr:spPr bwMode="auto">
        <a:xfrm>
          <a:off x="30965775" y="21659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71" name="imgmasCP-2023-43874">
          <a:extLst>
            <a:ext uri="{FF2B5EF4-FFF2-40B4-BE49-F238E27FC236}">
              <a16:creationId xmlns:a16="http://schemas.microsoft.com/office/drawing/2014/main" id="{0FCFE6F0-CA25-42B3-81CA-C227A41441C7}"/>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8"/>
    <xdr:sp macro="" textlink="">
      <xdr:nvSpPr>
        <xdr:cNvPr id="272" name="imgmasCP-2020-43876">
          <a:extLst>
            <a:ext uri="{FF2B5EF4-FFF2-40B4-BE49-F238E27FC236}">
              <a16:creationId xmlns:a16="http://schemas.microsoft.com/office/drawing/2014/main" id="{AEA69672-4AE2-47AE-A1B0-B4D972AACEB3}"/>
            </a:ext>
          </a:extLst>
        </xdr:cNvPr>
        <xdr:cNvSpPr>
          <a:spLocks noChangeAspect="1" noChangeArrowheads="1"/>
        </xdr:cNvSpPr>
      </xdr:nvSpPr>
      <xdr:spPr bwMode="auto">
        <a:xfrm>
          <a:off x="30965775" y="21659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73" name="imgmasCP-2021-43876">
          <a:extLst>
            <a:ext uri="{FF2B5EF4-FFF2-40B4-BE49-F238E27FC236}">
              <a16:creationId xmlns:a16="http://schemas.microsoft.com/office/drawing/2014/main" id="{1EE19B03-E172-41D8-A00A-3E65777118F0}"/>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74" name="imgmasCP-2022-43876">
          <a:extLst>
            <a:ext uri="{FF2B5EF4-FFF2-40B4-BE49-F238E27FC236}">
              <a16:creationId xmlns:a16="http://schemas.microsoft.com/office/drawing/2014/main" id="{B2ADF966-1014-44C2-88D6-FA22B7E1C2F6}"/>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75" name="imgmasCP-2023-43876">
          <a:extLst>
            <a:ext uri="{FF2B5EF4-FFF2-40B4-BE49-F238E27FC236}">
              <a16:creationId xmlns:a16="http://schemas.microsoft.com/office/drawing/2014/main" id="{5FAD613A-C08F-4843-B7F4-5F490B5C3BD0}"/>
            </a:ext>
          </a:extLst>
        </xdr:cNvPr>
        <xdr:cNvSpPr>
          <a:spLocks noChangeAspect="1" noChangeArrowheads="1"/>
        </xdr:cNvSpPr>
      </xdr:nvSpPr>
      <xdr:spPr bwMode="auto">
        <a:xfrm>
          <a:off x="309657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76" name="imgmasCP-2020-43873">
          <a:extLst>
            <a:ext uri="{FF2B5EF4-FFF2-40B4-BE49-F238E27FC236}">
              <a16:creationId xmlns:a16="http://schemas.microsoft.com/office/drawing/2014/main" id="{B83729C1-4393-4B4B-839F-E501A28FCBF9}"/>
            </a:ext>
          </a:extLst>
        </xdr:cNvPr>
        <xdr:cNvSpPr>
          <a:spLocks noChangeAspect="1" noChangeArrowheads="1"/>
        </xdr:cNvSpPr>
      </xdr:nvSpPr>
      <xdr:spPr bwMode="auto">
        <a:xfrm>
          <a:off x="348138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77" name="imgmasCP-2021-43873">
          <a:extLst>
            <a:ext uri="{FF2B5EF4-FFF2-40B4-BE49-F238E27FC236}">
              <a16:creationId xmlns:a16="http://schemas.microsoft.com/office/drawing/2014/main" id="{11E49CD7-B338-4AD7-A9B9-1573F30284E5}"/>
            </a:ext>
          </a:extLst>
        </xdr:cNvPr>
        <xdr:cNvSpPr>
          <a:spLocks noChangeAspect="1" noChangeArrowheads="1"/>
        </xdr:cNvSpPr>
      </xdr:nvSpPr>
      <xdr:spPr bwMode="auto">
        <a:xfrm>
          <a:off x="348138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8"/>
    <xdr:sp macro="" textlink="">
      <xdr:nvSpPr>
        <xdr:cNvPr id="278" name="imgmasCP-2022-43873">
          <a:extLst>
            <a:ext uri="{FF2B5EF4-FFF2-40B4-BE49-F238E27FC236}">
              <a16:creationId xmlns:a16="http://schemas.microsoft.com/office/drawing/2014/main" id="{BE59FEE0-A64F-40B7-AFDB-277B63B8F8B9}"/>
            </a:ext>
          </a:extLst>
        </xdr:cNvPr>
        <xdr:cNvSpPr>
          <a:spLocks noChangeAspect="1" noChangeArrowheads="1"/>
        </xdr:cNvSpPr>
      </xdr:nvSpPr>
      <xdr:spPr bwMode="auto">
        <a:xfrm>
          <a:off x="30965775" y="218884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79" name="imgmasCP-2023-43873">
          <a:extLst>
            <a:ext uri="{FF2B5EF4-FFF2-40B4-BE49-F238E27FC236}">
              <a16:creationId xmlns:a16="http://schemas.microsoft.com/office/drawing/2014/main" id="{55AADFEB-C4E7-42B8-8A2F-1D8AFF38B973}"/>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80" name="imgmasCP-2020-43874">
          <a:extLst>
            <a:ext uri="{FF2B5EF4-FFF2-40B4-BE49-F238E27FC236}">
              <a16:creationId xmlns:a16="http://schemas.microsoft.com/office/drawing/2014/main" id="{7024DEFE-239C-4BB9-8D7E-59B89379EF00}"/>
            </a:ext>
          </a:extLst>
        </xdr:cNvPr>
        <xdr:cNvSpPr>
          <a:spLocks noChangeAspect="1" noChangeArrowheads="1"/>
        </xdr:cNvSpPr>
      </xdr:nvSpPr>
      <xdr:spPr bwMode="auto">
        <a:xfrm>
          <a:off x="348138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81" name="imgmasCP-2021-43874">
          <a:extLst>
            <a:ext uri="{FF2B5EF4-FFF2-40B4-BE49-F238E27FC236}">
              <a16:creationId xmlns:a16="http://schemas.microsoft.com/office/drawing/2014/main" id="{E44BEFD2-4DAF-4619-A29D-68E78848DF1C}"/>
            </a:ext>
          </a:extLst>
        </xdr:cNvPr>
        <xdr:cNvSpPr>
          <a:spLocks noChangeAspect="1" noChangeArrowheads="1"/>
        </xdr:cNvSpPr>
      </xdr:nvSpPr>
      <xdr:spPr bwMode="auto">
        <a:xfrm>
          <a:off x="348138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8"/>
    <xdr:sp macro="" textlink="">
      <xdr:nvSpPr>
        <xdr:cNvPr id="282" name="imgmasCP-2022-43874">
          <a:extLst>
            <a:ext uri="{FF2B5EF4-FFF2-40B4-BE49-F238E27FC236}">
              <a16:creationId xmlns:a16="http://schemas.microsoft.com/office/drawing/2014/main" id="{390AC0E6-544C-4F8D-AEE5-AB19764466E9}"/>
            </a:ext>
          </a:extLst>
        </xdr:cNvPr>
        <xdr:cNvSpPr>
          <a:spLocks noChangeAspect="1" noChangeArrowheads="1"/>
        </xdr:cNvSpPr>
      </xdr:nvSpPr>
      <xdr:spPr bwMode="auto">
        <a:xfrm>
          <a:off x="30965775" y="218884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83" name="imgmasCP-2023-43874">
          <a:extLst>
            <a:ext uri="{FF2B5EF4-FFF2-40B4-BE49-F238E27FC236}">
              <a16:creationId xmlns:a16="http://schemas.microsoft.com/office/drawing/2014/main" id="{D5C7CACE-A8DC-4FED-A099-9B098F7974CD}"/>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8"/>
    <xdr:sp macro="" textlink="">
      <xdr:nvSpPr>
        <xdr:cNvPr id="284" name="imgmasCP-2020-43876">
          <a:extLst>
            <a:ext uri="{FF2B5EF4-FFF2-40B4-BE49-F238E27FC236}">
              <a16:creationId xmlns:a16="http://schemas.microsoft.com/office/drawing/2014/main" id="{6A335512-A376-4CED-BAA1-35B5FDD7424D}"/>
            </a:ext>
          </a:extLst>
        </xdr:cNvPr>
        <xdr:cNvSpPr>
          <a:spLocks noChangeAspect="1" noChangeArrowheads="1"/>
        </xdr:cNvSpPr>
      </xdr:nvSpPr>
      <xdr:spPr bwMode="auto">
        <a:xfrm>
          <a:off x="30965775" y="218884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85" name="imgmasCP-2021-43876">
          <a:extLst>
            <a:ext uri="{FF2B5EF4-FFF2-40B4-BE49-F238E27FC236}">
              <a16:creationId xmlns:a16="http://schemas.microsoft.com/office/drawing/2014/main" id="{A75878EE-ED1D-450A-A0DB-3B8020148C14}"/>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86" name="imgmasCP-2022-43876">
          <a:extLst>
            <a:ext uri="{FF2B5EF4-FFF2-40B4-BE49-F238E27FC236}">
              <a16:creationId xmlns:a16="http://schemas.microsoft.com/office/drawing/2014/main" id="{1B3A40E0-5C6F-47EA-98BE-5C418FB14E70}"/>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82</xdr:row>
      <xdr:rowOff>0</xdr:rowOff>
    </xdr:from>
    <xdr:ext cx="304800" cy="302419"/>
    <xdr:sp macro="" textlink="">
      <xdr:nvSpPr>
        <xdr:cNvPr id="287" name="imgmasCP-2023-43876">
          <a:extLst>
            <a:ext uri="{FF2B5EF4-FFF2-40B4-BE49-F238E27FC236}">
              <a16:creationId xmlns:a16="http://schemas.microsoft.com/office/drawing/2014/main" id="{2666DEBE-1519-46BF-839D-9CA4CA85E6A2}"/>
            </a:ext>
          </a:extLst>
        </xdr:cNvPr>
        <xdr:cNvSpPr>
          <a:spLocks noChangeAspect="1" noChangeArrowheads="1"/>
        </xdr:cNvSpPr>
      </xdr:nvSpPr>
      <xdr:spPr bwMode="auto">
        <a:xfrm>
          <a:off x="30965775" y="218884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288" name="imgmasCP-2020-43873">
          <a:extLst>
            <a:ext uri="{FF2B5EF4-FFF2-40B4-BE49-F238E27FC236}">
              <a16:creationId xmlns:a16="http://schemas.microsoft.com/office/drawing/2014/main" id="{64308D20-C5B4-4736-B830-74068BA5AD85}"/>
            </a:ext>
          </a:extLst>
        </xdr:cNvPr>
        <xdr:cNvSpPr>
          <a:spLocks noChangeAspect="1" noChangeArrowheads="1"/>
        </xdr:cNvSpPr>
      </xdr:nvSpPr>
      <xdr:spPr bwMode="auto">
        <a:xfrm>
          <a:off x="348138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289" name="imgmasCP-2020-43874">
          <a:extLst>
            <a:ext uri="{FF2B5EF4-FFF2-40B4-BE49-F238E27FC236}">
              <a16:creationId xmlns:a16="http://schemas.microsoft.com/office/drawing/2014/main" id="{E538D4CC-98CA-4F02-BBF2-03CCEEDC7C6B}"/>
            </a:ext>
          </a:extLst>
        </xdr:cNvPr>
        <xdr:cNvSpPr>
          <a:spLocks noChangeAspect="1" noChangeArrowheads="1"/>
        </xdr:cNvSpPr>
      </xdr:nvSpPr>
      <xdr:spPr bwMode="auto">
        <a:xfrm>
          <a:off x="34813875" y="20974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90" name="imgmasCP-2020-43873">
          <a:extLst>
            <a:ext uri="{FF2B5EF4-FFF2-40B4-BE49-F238E27FC236}">
              <a16:creationId xmlns:a16="http://schemas.microsoft.com/office/drawing/2014/main" id="{07EDBEBD-1B38-4170-B8BD-E5FE96974DB6}"/>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91" name="imgmasCP-2021-43873">
          <a:extLst>
            <a:ext uri="{FF2B5EF4-FFF2-40B4-BE49-F238E27FC236}">
              <a16:creationId xmlns:a16="http://schemas.microsoft.com/office/drawing/2014/main" id="{9F9370A2-CA11-4E36-8DE9-26471FFFFC86}"/>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292" name="imgmasCP-2020-43874">
          <a:extLst>
            <a:ext uri="{FF2B5EF4-FFF2-40B4-BE49-F238E27FC236}">
              <a16:creationId xmlns:a16="http://schemas.microsoft.com/office/drawing/2014/main" id="{A1B2164D-E126-478B-B8BF-E1BDF7B4243C}"/>
            </a:ext>
          </a:extLst>
        </xdr:cNvPr>
        <xdr:cNvSpPr>
          <a:spLocks noChangeAspect="1" noChangeArrowheads="1"/>
        </xdr:cNvSpPr>
      </xdr:nvSpPr>
      <xdr:spPr bwMode="auto">
        <a:xfrm>
          <a:off x="34813875" y="212026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293" name="imgmasCP-2021-43874">
          <a:extLst>
            <a:ext uri="{FF2B5EF4-FFF2-40B4-BE49-F238E27FC236}">
              <a16:creationId xmlns:a16="http://schemas.microsoft.com/office/drawing/2014/main" id="{51DF46F9-8209-473F-BF3D-48521897139F}"/>
            </a:ext>
          </a:extLst>
        </xdr:cNvPr>
        <xdr:cNvSpPr>
          <a:spLocks noChangeAspect="1" noChangeArrowheads="1"/>
        </xdr:cNvSpPr>
      </xdr:nvSpPr>
      <xdr:spPr bwMode="auto">
        <a:xfrm>
          <a:off x="34813875" y="214312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94" name="imgmasCP-2021-43873">
          <a:extLst>
            <a:ext uri="{FF2B5EF4-FFF2-40B4-BE49-F238E27FC236}">
              <a16:creationId xmlns:a16="http://schemas.microsoft.com/office/drawing/2014/main" id="{A9B9777F-E145-4728-9D46-6EEE95CEEE7F}"/>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295" name="imgmasCP-2021-43874">
          <a:extLst>
            <a:ext uri="{FF2B5EF4-FFF2-40B4-BE49-F238E27FC236}">
              <a16:creationId xmlns:a16="http://schemas.microsoft.com/office/drawing/2014/main" id="{64F7CD17-D3A7-48E9-A22D-5E183A55BD0C}"/>
            </a:ext>
          </a:extLst>
        </xdr:cNvPr>
        <xdr:cNvSpPr>
          <a:spLocks noChangeAspect="1" noChangeArrowheads="1"/>
        </xdr:cNvSpPr>
      </xdr:nvSpPr>
      <xdr:spPr bwMode="auto">
        <a:xfrm>
          <a:off x="34813875" y="21659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64</xdr:row>
      <xdr:rowOff>0</xdr:rowOff>
    </xdr:from>
    <xdr:ext cx="304800" cy="302419"/>
    <xdr:sp macro="" textlink="">
      <xdr:nvSpPr>
        <xdr:cNvPr id="296" name="imgmasCP-2020-43873">
          <a:extLst>
            <a:ext uri="{FF2B5EF4-FFF2-40B4-BE49-F238E27FC236}">
              <a16:creationId xmlns:a16="http://schemas.microsoft.com/office/drawing/2014/main" id="{2720D49B-0513-4067-BF57-548F99E611BF}"/>
            </a:ext>
          </a:extLst>
        </xdr:cNvPr>
        <xdr:cNvSpPr>
          <a:spLocks noChangeAspect="1" noChangeArrowheads="1"/>
        </xdr:cNvSpPr>
      </xdr:nvSpPr>
      <xdr:spPr bwMode="auto">
        <a:xfrm>
          <a:off x="34813875" y="178689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64</xdr:row>
      <xdr:rowOff>0</xdr:rowOff>
    </xdr:from>
    <xdr:ext cx="304800" cy="302419"/>
    <xdr:sp macro="" textlink="">
      <xdr:nvSpPr>
        <xdr:cNvPr id="297" name="imgmasCP-2020-43874">
          <a:extLst>
            <a:ext uri="{FF2B5EF4-FFF2-40B4-BE49-F238E27FC236}">
              <a16:creationId xmlns:a16="http://schemas.microsoft.com/office/drawing/2014/main" id="{27530EF0-9D19-4CC6-9712-45AE82C448D2}"/>
            </a:ext>
          </a:extLst>
        </xdr:cNvPr>
        <xdr:cNvSpPr>
          <a:spLocks noChangeAspect="1" noChangeArrowheads="1"/>
        </xdr:cNvSpPr>
      </xdr:nvSpPr>
      <xdr:spPr bwMode="auto">
        <a:xfrm>
          <a:off x="34813875" y="178689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65</xdr:row>
      <xdr:rowOff>0</xdr:rowOff>
    </xdr:from>
    <xdr:ext cx="304800" cy="302419"/>
    <xdr:sp macro="" textlink="">
      <xdr:nvSpPr>
        <xdr:cNvPr id="298" name="imgmasCP-2020-43873">
          <a:extLst>
            <a:ext uri="{FF2B5EF4-FFF2-40B4-BE49-F238E27FC236}">
              <a16:creationId xmlns:a16="http://schemas.microsoft.com/office/drawing/2014/main" id="{F12B1936-D59F-426E-8536-EBD75CA09A3E}"/>
            </a:ext>
          </a:extLst>
        </xdr:cNvPr>
        <xdr:cNvSpPr>
          <a:spLocks noChangeAspect="1" noChangeArrowheads="1"/>
        </xdr:cNvSpPr>
      </xdr:nvSpPr>
      <xdr:spPr bwMode="auto">
        <a:xfrm>
          <a:off x="34813875" y="180975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66</xdr:row>
      <xdr:rowOff>0</xdr:rowOff>
    </xdr:from>
    <xdr:ext cx="304800" cy="302419"/>
    <xdr:sp macro="" textlink="">
      <xdr:nvSpPr>
        <xdr:cNvPr id="299" name="imgmasCP-2021-43873">
          <a:extLst>
            <a:ext uri="{FF2B5EF4-FFF2-40B4-BE49-F238E27FC236}">
              <a16:creationId xmlns:a16="http://schemas.microsoft.com/office/drawing/2014/main" id="{D6F38330-3AEF-428E-84C6-125F51668A76}"/>
            </a:ext>
          </a:extLst>
        </xdr:cNvPr>
        <xdr:cNvSpPr>
          <a:spLocks noChangeAspect="1" noChangeArrowheads="1"/>
        </xdr:cNvSpPr>
      </xdr:nvSpPr>
      <xdr:spPr bwMode="auto">
        <a:xfrm>
          <a:off x="34813875" y="183261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65</xdr:row>
      <xdr:rowOff>0</xdr:rowOff>
    </xdr:from>
    <xdr:ext cx="304800" cy="302419"/>
    <xdr:sp macro="" textlink="">
      <xdr:nvSpPr>
        <xdr:cNvPr id="300" name="imgmasCP-2020-43874">
          <a:extLst>
            <a:ext uri="{FF2B5EF4-FFF2-40B4-BE49-F238E27FC236}">
              <a16:creationId xmlns:a16="http://schemas.microsoft.com/office/drawing/2014/main" id="{1D5C5726-3DD4-487F-B2EA-C563D224EDFA}"/>
            </a:ext>
          </a:extLst>
        </xdr:cNvPr>
        <xdr:cNvSpPr>
          <a:spLocks noChangeAspect="1" noChangeArrowheads="1"/>
        </xdr:cNvSpPr>
      </xdr:nvSpPr>
      <xdr:spPr bwMode="auto">
        <a:xfrm>
          <a:off x="34813875" y="180975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66</xdr:row>
      <xdr:rowOff>0</xdr:rowOff>
    </xdr:from>
    <xdr:ext cx="304800" cy="302419"/>
    <xdr:sp macro="" textlink="">
      <xdr:nvSpPr>
        <xdr:cNvPr id="301" name="imgmasCP-2021-43874">
          <a:extLst>
            <a:ext uri="{FF2B5EF4-FFF2-40B4-BE49-F238E27FC236}">
              <a16:creationId xmlns:a16="http://schemas.microsoft.com/office/drawing/2014/main" id="{5C8549F7-4824-4D44-95B5-92B8C427681F}"/>
            </a:ext>
          </a:extLst>
        </xdr:cNvPr>
        <xdr:cNvSpPr>
          <a:spLocks noChangeAspect="1" noChangeArrowheads="1"/>
        </xdr:cNvSpPr>
      </xdr:nvSpPr>
      <xdr:spPr bwMode="auto">
        <a:xfrm>
          <a:off x="34813875" y="183261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67</xdr:row>
      <xdr:rowOff>0</xdr:rowOff>
    </xdr:from>
    <xdr:ext cx="304800" cy="302419"/>
    <xdr:sp macro="" textlink="">
      <xdr:nvSpPr>
        <xdr:cNvPr id="302" name="imgmasCP-2021-43873">
          <a:extLst>
            <a:ext uri="{FF2B5EF4-FFF2-40B4-BE49-F238E27FC236}">
              <a16:creationId xmlns:a16="http://schemas.microsoft.com/office/drawing/2014/main" id="{A989EF2D-5E22-4C59-8FC8-46BB30F4B4D0}"/>
            </a:ext>
          </a:extLst>
        </xdr:cNvPr>
        <xdr:cNvSpPr>
          <a:spLocks noChangeAspect="1" noChangeArrowheads="1"/>
        </xdr:cNvSpPr>
      </xdr:nvSpPr>
      <xdr:spPr bwMode="auto">
        <a:xfrm>
          <a:off x="34813875" y="185547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67</xdr:row>
      <xdr:rowOff>0</xdr:rowOff>
    </xdr:from>
    <xdr:ext cx="304800" cy="302419"/>
    <xdr:sp macro="" textlink="">
      <xdr:nvSpPr>
        <xdr:cNvPr id="303" name="imgmasCP-2021-43874">
          <a:extLst>
            <a:ext uri="{FF2B5EF4-FFF2-40B4-BE49-F238E27FC236}">
              <a16:creationId xmlns:a16="http://schemas.microsoft.com/office/drawing/2014/main" id="{4A6A89D7-7D6D-4622-AA8C-440FF8F04FE8}"/>
            </a:ext>
          </a:extLst>
        </xdr:cNvPr>
        <xdr:cNvSpPr>
          <a:spLocks noChangeAspect="1" noChangeArrowheads="1"/>
        </xdr:cNvSpPr>
      </xdr:nvSpPr>
      <xdr:spPr bwMode="auto">
        <a:xfrm>
          <a:off x="34813875" y="185547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04" name="imgmasCP-2021-43871">
          <a:extLst>
            <a:ext uri="{FF2B5EF4-FFF2-40B4-BE49-F238E27FC236}">
              <a16:creationId xmlns:a16="http://schemas.microsoft.com/office/drawing/2014/main" id="{66EF93BF-81C4-427D-8C2D-DDA9745778FF}"/>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05" name="imgmasCP-2022-43871">
          <a:extLst>
            <a:ext uri="{FF2B5EF4-FFF2-40B4-BE49-F238E27FC236}">
              <a16:creationId xmlns:a16="http://schemas.microsoft.com/office/drawing/2014/main" id="{8E79302F-0074-4CE8-8EF3-B5F464BA20CF}"/>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3"/>
    <xdr:sp macro="" textlink="">
      <xdr:nvSpPr>
        <xdr:cNvPr id="306" name="imgmasCP-2023-43871">
          <a:extLst>
            <a:ext uri="{FF2B5EF4-FFF2-40B4-BE49-F238E27FC236}">
              <a16:creationId xmlns:a16="http://schemas.microsoft.com/office/drawing/2014/main" id="{36646ABE-D291-4F0E-87FC-D62165C1C0FE}"/>
            </a:ext>
          </a:extLst>
        </xdr:cNvPr>
        <xdr:cNvSpPr>
          <a:spLocks noChangeAspect="1" noChangeArrowheads="1"/>
        </xdr:cNvSpPr>
      </xdr:nvSpPr>
      <xdr:spPr bwMode="auto">
        <a:xfrm>
          <a:off x="23676429" y="10846837"/>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07" name="imgmasCP-2020-43872">
          <a:extLst>
            <a:ext uri="{FF2B5EF4-FFF2-40B4-BE49-F238E27FC236}">
              <a16:creationId xmlns:a16="http://schemas.microsoft.com/office/drawing/2014/main" id="{46AB8F00-6F49-4B3D-8D3F-5AD78D856ACB}"/>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08" name="imgmasCP-2021-43872">
          <a:extLst>
            <a:ext uri="{FF2B5EF4-FFF2-40B4-BE49-F238E27FC236}">
              <a16:creationId xmlns:a16="http://schemas.microsoft.com/office/drawing/2014/main" id="{C1637C1D-44E8-4A26-94CF-4EE1CE6A580B}"/>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3"/>
    <xdr:sp macro="" textlink="">
      <xdr:nvSpPr>
        <xdr:cNvPr id="309" name="imgmasCP-2022-43872">
          <a:extLst>
            <a:ext uri="{FF2B5EF4-FFF2-40B4-BE49-F238E27FC236}">
              <a16:creationId xmlns:a16="http://schemas.microsoft.com/office/drawing/2014/main" id="{377787F2-D142-485C-98DF-4BEEC326A77B}"/>
            </a:ext>
          </a:extLst>
        </xdr:cNvPr>
        <xdr:cNvSpPr>
          <a:spLocks noChangeAspect="1" noChangeArrowheads="1"/>
        </xdr:cNvSpPr>
      </xdr:nvSpPr>
      <xdr:spPr bwMode="auto">
        <a:xfrm>
          <a:off x="23676429" y="10846837"/>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10" name="imgmasCP-2023-43872">
          <a:extLst>
            <a:ext uri="{FF2B5EF4-FFF2-40B4-BE49-F238E27FC236}">
              <a16:creationId xmlns:a16="http://schemas.microsoft.com/office/drawing/2014/main" id="{81E18F94-57BB-4907-9234-813352EAEA45}"/>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11" name="imgmasCP-2020-43873">
          <a:extLst>
            <a:ext uri="{FF2B5EF4-FFF2-40B4-BE49-F238E27FC236}">
              <a16:creationId xmlns:a16="http://schemas.microsoft.com/office/drawing/2014/main" id="{B2F190FA-3CD6-41C7-84FC-89E7A3BB84DC}"/>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12" name="imgmasCP-2021-43873">
          <a:extLst>
            <a:ext uri="{FF2B5EF4-FFF2-40B4-BE49-F238E27FC236}">
              <a16:creationId xmlns:a16="http://schemas.microsoft.com/office/drawing/2014/main" id="{E7188569-B9FF-4E5F-96E2-E002BA43D7DF}"/>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3"/>
    <xdr:sp macro="" textlink="">
      <xdr:nvSpPr>
        <xdr:cNvPr id="313" name="imgmasCP-2022-43873">
          <a:extLst>
            <a:ext uri="{FF2B5EF4-FFF2-40B4-BE49-F238E27FC236}">
              <a16:creationId xmlns:a16="http://schemas.microsoft.com/office/drawing/2014/main" id="{A98C5ADF-4F04-40DE-B31C-9E09EF27ED66}"/>
            </a:ext>
          </a:extLst>
        </xdr:cNvPr>
        <xdr:cNvSpPr>
          <a:spLocks noChangeAspect="1" noChangeArrowheads="1"/>
        </xdr:cNvSpPr>
      </xdr:nvSpPr>
      <xdr:spPr bwMode="auto">
        <a:xfrm>
          <a:off x="23676429" y="10846837"/>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14" name="imgmasCP-2023-43873">
          <a:extLst>
            <a:ext uri="{FF2B5EF4-FFF2-40B4-BE49-F238E27FC236}">
              <a16:creationId xmlns:a16="http://schemas.microsoft.com/office/drawing/2014/main" id="{F97B187A-A067-4A5C-A43D-44F3DCD78E01}"/>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15" name="imgmasCP-2020-43874">
          <a:extLst>
            <a:ext uri="{FF2B5EF4-FFF2-40B4-BE49-F238E27FC236}">
              <a16:creationId xmlns:a16="http://schemas.microsoft.com/office/drawing/2014/main" id="{8AE575E3-7376-428F-AED8-0D337884B829}"/>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16" name="imgmasCP-2021-43874">
          <a:extLst>
            <a:ext uri="{FF2B5EF4-FFF2-40B4-BE49-F238E27FC236}">
              <a16:creationId xmlns:a16="http://schemas.microsoft.com/office/drawing/2014/main" id="{51A46AE9-FB2C-4113-99B6-F9534648F937}"/>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3"/>
    <xdr:sp macro="" textlink="">
      <xdr:nvSpPr>
        <xdr:cNvPr id="317" name="imgmasCP-2022-43874">
          <a:extLst>
            <a:ext uri="{FF2B5EF4-FFF2-40B4-BE49-F238E27FC236}">
              <a16:creationId xmlns:a16="http://schemas.microsoft.com/office/drawing/2014/main" id="{A519DA65-338D-411A-BF33-8F74F9A56A8A}"/>
            </a:ext>
          </a:extLst>
        </xdr:cNvPr>
        <xdr:cNvSpPr>
          <a:spLocks noChangeAspect="1" noChangeArrowheads="1"/>
        </xdr:cNvSpPr>
      </xdr:nvSpPr>
      <xdr:spPr bwMode="auto">
        <a:xfrm>
          <a:off x="23676429" y="10846837"/>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18" name="imgmasCP-2023-43874">
          <a:extLst>
            <a:ext uri="{FF2B5EF4-FFF2-40B4-BE49-F238E27FC236}">
              <a16:creationId xmlns:a16="http://schemas.microsoft.com/office/drawing/2014/main" id="{C8FF3D37-1C9D-4B5E-8D0E-4806DEC9269E}"/>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3"/>
    <xdr:sp macro="" textlink="">
      <xdr:nvSpPr>
        <xdr:cNvPr id="319" name="imgmasCP-2020-43876">
          <a:extLst>
            <a:ext uri="{FF2B5EF4-FFF2-40B4-BE49-F238E27FC236}">
              <a16:creationId xmlns:a16="http://schemas.microsoft.com/office/drawing/2014/main" id="{66DA5AF0-BBD3-40F9-8B19-942D30E7AED2}"/>
            </a:ext>
          </a:extLst>
        </xdr:cNvPr>
        <xdr:cNvSpPr>
          <a:spLocks noChangeAspect="1" noChangeArrowheads="1"/>
        </xdr:cNvSpPr>
      </xdr:nvSpPr>
      <xdr:spPr bwMode="auto">
        <a:xfrm>
          <a:off x="23676429" y="10846837"/>
          <a:ext cx="304800" cy="32557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20" name="imgmasCP-2021-43876">
          <a:extLst>
            <a:ext uri="{FF2B5EF4-FFF2-40B4-BE49-F238E27FC236}">
              <a16:creationId xmlns:a16="http://schemas.microsoft.com/office/drawing/2014/main" id="{DA99C7FE-BF78-4E24-B217-869C57B389CB}"/>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21" name="imgmasCP-2022-43876">
          <a:extLst>
            <a:ext uri="{FF2B5EF4-FFF2-40B4-BE49-F238E27FC236}">
              <a16:creationId xmlns:a16="http://schemas.microsoft.com/office/drawing/2014/main" id="{EF70A159-5152-4118-B44A-2D3170623BCA}"/>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103</xdr:row>
      <xdr:rowOff>0</xdr:rowOff>
    </xdr:from>
    <xdr:ext cx="304800" cy="325574"/>
    <xdr:sp macro="" textlink="">
      <xdr:nvSpPr>
        <xdr:cNvPr id="322" name="imgmasCP-2023-43876">
          <a:extLst>
            <a:ext uri="{FF2B5EF4-FFF2-40B4-BE49-F238E27FC236}">
              <a16:creationId xmlns:a16="http://schemas.microsoft.com/office/drawing/2014/main" id="{354B53D8-6CD6-48FC-B8C0-F64298200F0A}"/>
            </a:ext>
          </a:extLst>
        </xdr:cNvPr>
        <xdr:cNvSpPr>
          <a:spLocks noChangeAspect="1" noChangeArrowheads="1"/>
        </xdr:cNvSpPr>
      </xdr:nvSpPr>
      <xdr:spPr bwMode="auto">
        <a:xfrm>
          <a:off x="23676429" y="10846837"/>
          <a:ext cx="304800" cy="3255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323" name="imgmasCP-2020-43873">
          <a:extLst>
            <a:ext uri="{FF2B5EF4-FFF2-40B4-BE49-F238E27FC236}">
              <a16:creationId xmlns:a16="http://schemas.microsoft.com/office/drawing/2014/main" id="{80D4E39A-14DF-4D42-8B9E-FC3F30A5F6D7}"/>
            </a:ext>
          </a:extLst>
        </xdr:cNvPr>
        <xdr:cNvSpPr>
          <a:spLocks noChangeAspect="1" noChangeArrowheads="1"/>
        </xdr:cNvSpPr>
      </xdr:nvSpPr>
      <xdr:spPr bwMode="auto">
        <a:xfrm>
          <a:off x="23676429" y="501520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xdr:row>
      <xdr:rowOff>0</xdr:rowOff>
    </xdr:from>
    <xdr:ext cx="304800" cy="302419"/>
    <xdr:sp macro="" textlink="">
      <xdr:nvSpPr>
        <xdr:cNvPr id="324" name="imgmasCP-2020-43874">
          <a:extLst>
            <a:ext uri="{FF2B5EF4-FFF2-40B4-BE49-F238E27FC236}">
              <a16:creationId xmlns:a16="http://schemas.microsoft.com/office/drawing/2014/main" id="{E691AF71-7C29-4483-B17C-5678C0A085CC}"/>
            </a:ext>
          </a:extLst>
        </xdr:cNvPr>
        <xdr:cNvSpPr>
          <a:spLocks noChangeAspect="1" noChangeArrowheads="1"/>
        </xdr:cNvSpPr>
      </xdr:nvSpPr>
      <xdr:spPr bwMode="auto">
        <a:xfrm>
          <a:off x="23676429" y="501520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325" name="imgmasCP-2020-43873">
          <a:extLst>
            <a:ext uri="{FF2B5EF4-FFF2-40B4-BE49-F238E27FC236}">
              <a16:creationId xmlns:a16="http://schemas.microsoft.com/office/drawing/2014/main" id="{07ABF200-32A8-49E3-AC06-221D3EE426B3}"/>
            </a:ext>
          </a:extLst>
        </xdr:cNvPr>
        <xdr:cNvSpPr>
          <a:spLocks noChangeAspect="1" noChangeArrowheads="1"/>
        </xdr:cNvSpPr>
      </xdr:nvSpPr>
      <xdr:spPr bwMode="auto">
        <a:xfrm>
          <a:off x="23676429" y="52484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326" name="imgmasCP-2021-43873">
          <a:extLst>
            <a:ext uri="{FF2B5EF4-FFF2-40B4-BE49-F238E27FC236}">
              <a16:creationId xmlns:a16="http://schemas.microsoft.com/office/drawing/2014/main" id="{FBD555B5-D5BF-4AF6-BED2-8C0AD22BCC3A}"/>
            </a:ext>
          </a:extLst>
        </xdr:cNvPr>
        <xdr:cNvSpPr>
          <a:spLocks noChangeAspect="1" noChangeArrowheads="1"/>
        </xdr:cNvSpPr>
      </xdr:nvSpPr>
      <xdr:spPr bwMode="auto">
        <a:xfrm>
          <a:off x="23676429" y="548173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79</xdr:row>
      <xdr:rowOff>0</xdr:rowOff>
    </xdr:from>
    <xdr:ext cx="304800" cy="302419"/>
    <xdr:sp macro="" textlink="">
      <xdr:nvSpPr>
        <xdr:cNvPr id="327" name="imgmasCP-2020-43874">
          <a:extLst>
            <a:ext uri="{FF2B5EF4-FFF2-40B4-BE49-F238E27FC236}">
              <a16:creationId xmlns:a16="http://schemas.microsoft.com/office/drawing/2014/main" id="{4BA71ADC-E8F6-4680-8A01-999699C3EC90}"/>
            </a:ext>
          </a:extLst>
        </xdr:cNvPr>
        <xdr:cNvSpPr>
          <a:spLocks noChangeAspect="1" noChangeArrowheads="1"/>
        </xdr:cNvSpPr>
      </xdr:nvSpPr>
      <xdr:spPr bwMode="auto">
        <a:xfrm>
          <a:off x="23676429" y="524846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80</xdr:row>
      <xdr:rowOff>0</xdr:rowOff>
    </xdr:from>
    <xdr:ext cx="304800" cy="302419"/>
    <xdr:sp macro="" textlink="">
      <xdr:nvSpPr>
        <xdr:cNvPr id="328" name="imgmasCP-2021-43874">
          <a:extLst>
            <a:ext uri="{FF2B5EF4-FFF2-40B4-BE49-F238E27FC236}">
              <a16:creationId xmlns:a16="http://schemas.microsoft.com/office/drawing/2014/main" id="{D013CAD4-E1AC-4B47-AFCC-AF20D2274B64}"/>
            </a:ext>
          </a:extLst>
        </xdr:cNvPr>
        <xdr:cNvSpPr>
          <a:spLocks noChangeAspect="1" noChangeArrowheads="1"/>
        </xdr:cNvSpPr>
      </xdr:nvSpPr>
      <xdr:spPr bwMode="auto">
        <a:xfrm>
          <a:off x="23676429" y="548173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329" name="imgmasCP-2021-43873">
          <a:extLst>
            <a:ext uri="{FF2B5EF4-FFF2-40B4-BE49-F238E27FC236}">
              <a16:creationId xmlns:a16="http://schemas.microsoft.com/office/drawing/2014/main" id="{6799DE63-1DF6-48D6-82EA-EA5B4654A60F}"/>
            </a:ext>
          </a:extLst>
        </xdr:cNvPr>
        <xdr:cNvSpPr>
          <a:spLocks noChangeAspect="1" noChangeArrowheads="1"/>
        </xdr:cNvSpPr>
      </xdr:nvSpPr>
      <xdr:spPr bwMode="auto">
        <a:xfrm>
          <a:off x="23676429" y="5715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81</xdr:row>
      <xdr:rowOff>0</xdr:rowOff>
    </xdr:from>
    <xdr:ext cx="304800" cy="302419"/>
    <xdr:sp macro="" textlink="">
      <xdr:nvSpPr>
        <xdr:cNvPr id="330" name="imgmasCP-2021-43874">
          <a:extLst>
            <a:ext uri="{FF2B5EF4-FFF2-40B4-BE49-F238E27FC236}">
              <a16:creationId xmlns:a16="http://schemas.microsoft.com/office/drawing/2014/main" id="{511AAF6D-53B6-4B35-B662-BCD7E57F3F35}"/>
            </a:ext>
          </a:extLst>
        </xdr:cNvPr>
        <xdr:cNvSpPr>
          <a:spLocks noChangeAspect="1" noChangeArrowheads="1"/>
        </xdr:cNvSpPr>
      </xdr:nvSpPr>
      <xdr:spPr bwMode="auto">
        <a:xfrm>
          <a:off x="23676429" y="5715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331" name="imgmasCP-2020-43873">
          <a:extLst>
            <a:ext uri="{FF2B5EF4-FFF2-40B4-BE49-F238E27FC236}">
              <a16:creationId xmlns:a16="http://schemas.microsoft.com/office/drawing/2014/main" id="{78A6B692-C76C-4D16-B20B-640309CF3AF2}"/>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332" name="imgmasCP-2021-43873">
          <a:extLst>
            <a:ext uri="{FF2B5EF4-FFF2-40B4-BE49-F238E27FC236}">
              <a16:creationId xmlns:a16="http://schemas.microsoft.com/office/drawing/2014/main" id="{D0DE411A-CE60-4747-A62E-641AB7E95B17}"/>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8"/>
    <xdr:sp macro="" textlink="">
      <xdr:nvSpPr>
        <xdr:cNvPr id="333" name="imgmasCP-2022-43873">
          <a:extLst>
            <a:ext uri="{FF2B5EF4-FFF2-40B4-BE49-F238E27FC236}">
              <a16:creationId xmlns:a16="http://schemas.microsoft.com/office/drawing/2014/main" id="{052A0573-ECA8-4F58-B208-1C7A5B0BE495}"/>
            </a:ext>
          </a:extLst>
        </xdr:cNvPr>
        <xdr:cNvSpPr>
          <a:spLocks noChangeAspect="1" noChangeArrowheads="1"/>
        </xdr:cNvSpPr>
      </xdr:nvSpPr>
      <xdr:spPr bwMode="auto">
        <a:xfrm>
          <a:off x="23676429" y="11080102"/>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334" name="imgmasCP-2023-43873">
          <a:extLst>
            <a:ext uri="{FF2B5EF4-FFF2-40B4-BE49-F238E27FC236}">
              <a16:creationId xmlns:a16="http://schemas.microsoft.com/office/drawing/2014/main" id="{26EC52D5-300D-42F3-A85F-04CFD726EB14}"/>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335" name="imgmasCP-2020-43874">
          <a:extLst>
            <a:ext uri="{FF2B5EF4-FFF2-40B4-BE49-F238E27FC236}">
              <a16:creationId xmlns:a16="http://schemas.microsoft.com/office/drawing/2014/main" id="{3825E97E-C8F6-4753-AC54-7EF9315F89EB}"/>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336" name="imgmasCP-2021-43874">
          <a:extLst>
            <a:ext uri="{FF2B5EF4-FFF2-40B4-BE49-F238E27FC236}">
              <a16:creationId xmlns:a16="http://schemas.microsoft.com/office/drawing/2014/main" id="{EBD786D4-8935-4097-82AA-321EA74D88B0}"/>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8"/>
    <xdr:sp macro="" textlink="">
      <xdr:nvSpPr>
        <xdr:cNvPr id="337" name="imgmasCP-2022-43874">
          <a:extLst>
            <a:ext uri="{FF2B5EF4-FFF2-40B4-BE49-F238E27FC236}">
              <a16:creationId xmlns:a16="http://schemas.microsoft.com/office/drawing/2014/main" id="{28FE0EF9-D948-4AF3-B4C6-5E8D97F04AF7}"/>
            </a:ext>
          </a:extLst>
        </xdr:cNvPr>
        <xdr:cNvSpPr>
          <a:spLocks noChangeAspect="1" noChangeArrowheads="1"/>
        </xdr:cNvSpPr>
      </xdr:nvSpPr>
      <xdr:spPr bwMode="auto">
        <a:xfrm>
          <a:off x="23676429" y="11080102"/>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338" name="imgmasCP-2023-43874">
          <a:extLst>
            <a:ext uri="{FF2B5EF4-FFF2-40B4-BE49-F238E27FC236}">
              <a16:creationId xmlns:a16="http://schemas.microsoft.com/office/drawing/2014/main" id="{D7490DFD-8BF7-4A65-8B43-8B587F4B30A7}"/>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8"/>
    <xdr:sp macro="" textlink="">
      <xdr:nvSpPr>
        <xdr:cNvPr id="339" name="imgmasCP-2020-43876">
          <a:extLst>
            <a:ext uri="{FF2B5EF4-FFF2-40B4-BE49-F238E27FC236}">
              <a16:creationId xmlns:a16="http://schemas.microsoft.com/office/drawing/2014/main" id="{C139991C-7139-49B5-BCC2-84B52FC3C504}"/>
            </a:ext>
          </a:extLst>
        </xdr:cNvPr>
        <xdr:cNvSpPr>
          <a:spLocks noChangeAspect="1" noChangeArrowheads="1"/>
        </xdr:cNvSpPr>
      </xdr:nvSpPr>
      <xdr:spPr bwMode="auto">
        <a:xfrm>
          <a:off x="23676429" y="11080102"/>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340" name="imgmasCP-2021-43876">
          <a:extLst>
            <a:ext uri="{FF2B5EF4-FFF2-40B4-BE49-F238E27FC236}">
              <a16:creationId xmlns:a16="http://schemas.microsoft.com/office/drawing/2014/main" id="{AA8C39C9-753F-4666-9031-B4B201CFF1BB}"/>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341" name="imgmasCP-2022-43876">
          <a:extLst>
            <a:ext uri="{FF2B5EF4-FFF2-40B4-BE49-F238E27FC236}">
              <a16:creationId xmlns:a16="http://schemas.microsoft.com/office/drawing/2014/main" id="{30C9E4DD-9609-4CF7-81BA-DDE808A22A7B}"/>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342" name="imgmasCP-2023-43876">
          <a:extLst>
            <a:ext uri="{FF2B5EF4-FFF2-40B4-BE49-F238E27FC236}">
              <a16:creationId xmlns:a16="http://schemas.microsoft.com/office/drawing/2014/main" id="{61810001-4905-48DF-9A3C-B195B5671650}"/>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43" name="imgmasCP-2020-43873">
          <a:extLst>
            <a:ext uri="{FF2B5EF4-FFF2-40B4-BE49-F238E27FC236}">
              <a16:creationId xmlns:a16="http://schemas.microsoft.com/office/drawing/2014/main" id="{692F749B-7FAF-45F3-A0C3-FB5361C513CD}"/>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44" name="imgmasCP-2021-43873">
          <a:extLst>
            <a:ext uri="{FF2B5EF4-FFF2-40B4-BE49-F238E27FC236}">
              <a16:creationId xmlns:a16="http://schemas.microsoft.com/office/drawing/2014/main" id="{4F43251D-397E-4A18-B1A9-A8FB769F8802}"/>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8"/>
    <xdr:sp macro="" textlink="">
      <xdr:nvSpPr>
        <xdr:cNvPr id="345" name="imgmasCP-2022-43873">
          <a:extLst>
            <a:ext uri="{FF2B5EF4-FFF2-40B4-BE49-F238E27FC236}">
              <a16:creationId xmlns:a16="http://schemas.microsoft.com/office/drawing/2014/main" id="{0CD89AB4-8A3E-4F69-8335-1F36E636AA3D}"/>
            </a:ext>
          </a:extLst>
        </xdr:cNvPr>
        <xdr:cNvSpPr>
          <a:spLocks noChangeAspect="1" noChangeArrowheads="1"/>
        </xdr:cNvSpPr>
      </xdr:nvSpPr>
      <xdr:spPr bwMode="auto">
        <a:xfrm>
          <a:off x="23676429" y="11313367"/>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46" name="imgmasCP-2023-43873">
          <a:extLst>
            <a:ext uri="{FF2B5EF4-FFF2-40B4-BE49-F238E27FC236}">
              <a16:creationId xmlns:a16="http://schemas.microsoft.com/office/drawing/2014/main" id="{BC4D14A0-C8F9-4C34-B9D4-1F4FA9A6ECF1}"/>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47" name="imgmasCP-2020-43874">
          <a:extLst>
            <a:ext uri="{FF2B5EF4-FFF2-40B4-BE49-F238E27FC236}">
              <a16:creationId xmlns:a16="http://schemas.microsoft.com/office/drawing/2014/main" id="{F93C498E-506D-49AD-BD7A-F11138FC1697}"/>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48" name="imgmasCP-2021-43874">
          <a:extLst>
            <a:ext uri="{FF2B5EF4-FFF2-40B4-BE49-F238E27FC236}">
              <a16:creationId xmlns:a16="http://schemas.microsoft.com/office/drawing/2014/main" id="{A5A86FB6-9E1E-49A1-BAF8-DEED83392325}"/>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8"/>
    <xdr:sp macro="" textlink="">
      <xdr:nvSpPr>
        <xdr:cNvPr id="349" name="imgmasCP-2022-43874">
          <a:extLst>
            <a:ext uri="{FF2B5EF4-FFF2-40B4-BE49-F238E27FC236}">
              <a16:creationId xmlns:a16="http://schemas.microsoft.com/office/drawing/2014/main" id="{F2A47E92-3B6E-4013-BA92-ADB8CBA0951B}"/>
            </a:ext>
          </a:extLst>
        </xdr:cNvPr>
        <xdr:cNvSpPr>
          <a:spLocks noChangeAspect="1" noChangeArrowheads="1"/>
        </xdr:cNvSpPr>
      </xdr:nvSpPr>
      <xdr:spPr bwMode="auto">
        <a:xfrm>
          <a:off x="23676429" y="11313367"/>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50" name="imgmasCP-2023-43874">
          <a:extLst>
            <a:ext uri="{FF2B5EF4-FFF2-40B4-BE49-F238E27FC236}">
              <a16:creationId xmlns:a16="http://schemas.microsoft.com/office/drawing/2014/main" id="{AECBA5B9-145F-48C8-91EA-8B44436793CE}"/>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8"/>
    <xdr:sp macro="" textlink="">
      <xdr:nvSpPr>
        <xdr:cNvPr id="351" name="imgmasCP-2020-43876">
          <a:extLst>
            <a:ext uri="{FF2B5EF4-FFF2-40B4-BE49-F238E27FC236}">
              <a16:creationId xmlns:a16="http://schemas.microsoft.com/office/drawing/2014/main" id="{132A62FC-C652-48A0-895C-3CD215BF91B6}"/>
            </a:ext>
          </a:extLst>
        </xdr:cNvPr>
        <xdr:cNvSpPr>
          <a:spLocks noChangeAspect="1" noChangeArrowheads="1"/>
        </xdr:cNvSpPr>
      </xdr:nvSpPr>
      <xdr:spPr bwMode="auto">
        <a:xfrm>
          <a:off x="23676429" y="11313367"/>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52" name="imgmasCP-2021-43876">
          <a:extLst>
            <a:ext uri="{FF2B5EF4-FFF2-40B4-BE49-F238E27FC236}">
              <a16:creationId xmlns:a16="http://schemas.microsoft.com/office/drawing/2014/main" id="{6FD58FE4-13A6-468E-A75B-AB5ECE7731DC}"/>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53" name="imgmasCP-2022-43876">
          <a:extLst>
            <a:ext uri="{FF2B5EF4-FFF2-40B4-BE49-F238E27FC236}">
              <a16:creationId xmlns:a16="http://schemas.microsoft.com/office/drawing/2014/main" id="{6B13EEEA-3B23-4E2A-9DB8-1A612ADAA05E}"/>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54" name="imgmasCP-2023-43876">
          <a:extLst>
            <a:ext uri="{FF2B5EF4-FFF2-40B4-BE49-F238E27FC236}">
              <a16:creationId xmlns:a16="http://schemas.microsoft.com/office/drawing/2014/main" id="{ABB61EFC-5C5B-4688-BAD3-9E6BA8BE63B4}"/>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355" name="imgmasCP-2020-43873">
          <a:extLst>
            <a:ext uri="{FF2B5EF4-FFF2-40B4-BE49-F238E27FC236}">
              <a16:creationId xmlns:a16="http://schemas.microsoft.com/office/drawing/2014/main" id="{584D434B-7272-42A9-9D1D-8FF284245A7F}"/>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356" name="imgmasCP-2021-43873">
          <a:extLst>
            <a:ext uri="{FF2B5EF4-FFF2-40B4-BE49-F238E27FC236}">
              <a16:creationId xmlns:a16="http://schemas.microsoft.com/office/drawing/2014/main" id="{02CF07FB-475E-42BB-A53E-A74D20223EC1}"/>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8"/>
    <xdr:sp macro="" textlink="">
      <xdr:nvSpPr>
        <xdr:cNvPr id="357" name="imgmasCP-2022-43873">
          <a:extLst>
            <a:ext uri="{FF2B5EF4-FFF2-40B4-BE49-F238E27FC236}">
              <a16:creationId xmlns:a16="http://schemas.microsoft.com/office/drawing/2014/main" id="{3BAEE5BC-BCB4-421F-A594-928829731CE2}"/>
            </a:ext>
          </a:extLst>
        </xdr:cNvPr>
        <xdr:cNvSpPr>
          <a:spLocks noChangeAspect="1" noChangeArrowheads="1"/>
        </xdr:cNvSpPr>
      </xdr:nvSpPr>
      <xdr:spPr bwMode="auto">
        <a:xfrm>
          <a:off x="23676429" y="1154663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358" name="imgmasCP-2023-43873">
          <a:extLst>
            <a:ext uri="{FF2B5EF4-FFF2-40B4-BE49-F238E27FC236}">
              <a16:creationId xmlns:a16="http://schemas.microsoft.com/office/drawing/2014/main" id="{BF2E609B-3418-4037-A229-951C06D50B69}"/>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359" name="imgmasCP-2020-43874">
          <a:extLst>
            <a:ext uri="{FF2B5EF4-FFF2-40B4-BE49-F238E27FC236}">
              <a16:creationId xmlns:a16="http://schemas.microsoft.com/office/drawing/2014/main" id="{49114A1B-F8F0-4191-8F9C-D81A0821CD25}"/>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360" name="imgmasCP-2021-43874">
          <a:extLst>
            <a:ext uri="{FF2B5EF4-FFF2-40B4-BE49-F238E27FC236}">
              <a16:creationId xmlns:a16="http://schemas.microsoft.com/office/drawing/2014/main" id="{9E5944A0-5141-4D5D-9BCF-0DCEB0F4B14B}"/>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8"/>
    <xdr:sp macro="" textlink="">
      <xdr:nvSpPr>
        <xdr:cNvPr id="361" name="imgmasCP-2022-43874">
          <a:extLst>
            <a:ext uri="{FF2B5EF4-FFF2-40B4-BE49-F238E27FC236}">
              <a16:creationId xmlns:a16="http://schemas.microsoft.com/office/drawing/2014/main" id="{CDAC0C62-7DFB-4240-A03C-51D4D0E707CA}"/>
            </a:ext>
          </a:extLst>
        </xdr:cNvPr>
        <xdr:cNvSpPr>
          <a:spLocks noChangeAspect="1" noChangeArrowheads="1"/>
        </xdr:cNvSpPr>
      </xdr:nvSpPr>
      <xdr:spPr bwMode="auto">
        <a:xfrm>
          <a:off x="23676429" y="1154663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362" name="imgmasCP-2023-43874">
          <a:extLst>
            <a:ext uri="{FF2B5EF4-FFF2-40B4-BE49-F238E27FC236}">
              <a16:creationId xmlns:a16="http://schemas.microsoft.com/office/drawing/2014/main" id="{B40B3C53-7035-4AB0-8138-1CE3A3FEBF7B}"/>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8"/>
    <xdr:sp macro="" textlink="">
      <xdr:nvSpPr>
        <xdr:cNvPr id="363" name="imgmasCP-2020-43876">
          <a:extLst>
            <a:ext uri="{FF2B5EF4-FFF2-40B4-BE49-F238E27FC236}">
              <a16:creationId xmlns:a16="http://schemas.microsoft.com/office/drawing/2014/main" id="{C94F285E-07A5-456F-85C1-07E8B603A4E0}"/>
            </a:ext>
          </a:extLst>
        </xdr:cNvPr>
        <xdr:cNvSpPr>
          <a:spLocks noChangeAspect="1" noChangeArrowheads="1"/>
        </xdr:cNvSpPr>
      </xdr:nvSpPr>
      <xdr:spPr bwMode="auto">
        <a:xfrm>
          <a:off x="23676429" y="1154663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364" name="imgmasCP-2021-43876">
          <a:extLst>
            <a:ext uri="{FF2B5EF4-FFF2-40B4-BE49-F238E27FC236}">
              <a16:creationId xmlns:a16="http://schemas.microsoft.com/office/drawing/2014/main" id="{91C13BAD-4EC7-4946-B9CF-A8DC644FB49F}"/>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365" name="imgmasCP-2022-43876">
          <a:extLst>
            <a:ext uri="{FF2B5EF4-FFF2-40B4-BE49-F238E27FC236}">
              <a16:creationId xmlns:a16="http://schemas.microsoft.com/office/drawing/2014/main" id="{6733E374-D796-4D53-8DA8-343CB15558E5}"/>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366" name="imgmasCP-2023-43876">
          <a:extLst>
            <a:ext uri="{FF2B5EF4-FFF2-40B4-BE49-F238E27FC236}">
              <a16:creationId xmlns:a16="http://schemas.microsoft.com/office/drawing/2014/main" id="{12911DDA-C332-4FDC-AC46-4033364F1163}"/>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367" name="imgmasCP-2020-43873">
          <a:extLst>
            <a:ext uri="{FF2B5EF4-FFF2-40B4-BE49-F238E27FC236}">
              <a16:creationId xmlns:a16="http://schemas.microsoft.com/office/drawing/2014/main" id="{66B215DC-740B-40C9-B9B5-8A3C05AE99E2}"/>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368" name="imgmasCP-2021-43873">
          <a:extLst>
            <a:ext uri="{FF2B5EF4-FFF2-40B4-BE49-F238E27FC236}">
              <a16:creationId xmlns:a16="http://schemas.microsoft.com/office/drawing/2014/main" id="{E944E5A4-9F2C-4CFC-A5E2-FE9D3F156144}"/>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8"/>
    <xdr:sp macro="" textlink="">
      <xdr:nvSpPr>
        <xdr:cNvPr id="369" name="imgmasCP-2022-43873">
          <a:extLst>
            <a:ext uri="{FF2B5EF4-FFF2-40B4-BE49-F238E27FC236}">
              <a16:creationId xmlns:a16="http://schemas.microsoft.com/office/drawing/2014/main" id="{E067CC7A-50C3-448D-B7C1-B0244093D1E0}"/>
            </a:ext>
          </a:extLst>
        </xdr:cNvPr>
        <xdr:cNvSpPr>
          <a:spLocks noChangeAspect="1" noChangeArrowheads="1"/>
        </xdr:cNvSpPr>
      </xdr:nvSpPr>
      <xdr:spPr bwMode="auto">
        <a:xfrm>
          <a:off x="23676429" y="11779898"/>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370" name="imgmasCP-2023-43873">
          <a:extLst>
            <a:ext uri="{FF2B5EF4-FFF2-40B4-BE49-F238E27FC236}">
              <a16:creationId xmlns:a16="http://schemas.microsoft.com/office/drawing/2014/main" id="{30A1BCAE-D94F-4331-AC7A-46B550404FF7}"/>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371" name="imgmasCP-2020-43874">
          <a:extLst>
            <a:ext uri="{FF2B5EF4-FFF2-40B4-BE49-F238E27FC236}">
              <a16:creationId xmlns:a16="http://schemas.microsoft.com/office/drawing/2014/main" id="{BC76C019-86D2-4A1C-94F0-A270D6CF2DEC}"/>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372" name="imgmasCP-2021-43874">
          <a:extLst>
            <a:ext uri="{FF2B5EF4-FFF2-40B4-BE49-F238E27FC236}">
              <a16:creationId xmlns:a16="http://schemas.microsoft.com/office/drawing/2014/main" id="{21FFF578-0BC4-4F7D-82E5-9C7E4B3AE5F5}"/>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8"/>
    <xdr:sp macro="" textlink="">
      <xdr:nvSpPr>
        <xdr:cNvPr id="373" name="imgmasCP-2022-43874">
          <a:extLst>
            <a:ext uri="{FF2B5EF4-FFF2-40B4-BE49-F238E27FC236}">
              <a16:creationId xmlns:a16="http://schemas.microsoft.com/office/drawing/2014/main" id="{6354EE39-BBDE-44B8-B8DA-E43126A5C00C}"/>
            </a:ext>
          </a:extLst>
        </xdr:cNvPr>
        <xdr:cNvSpPr>
          <a:spLocks noChangeAspect="1" noChangeArrowheads="1"/>
        </xdr:cNvSpPr>
      </xdr:nvSpPr>
      <xdr:spPr bwMode="auto">
        <a:xfrm>
          <a:off x="23676429" y="11779898"/>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374" name="imgmasCP-2023-43874">
          <a:extLst>
            <a:ext uri="{FF2B5EF4-FFF2-40B4-BE49-F238E27FC236}">
              <a16:creationId xmlns:a16="http://schemas.microsoft.com/office/drawing/2014/main" id="{E24083D6-1489-4604-B4B8-4C74D01D3BB5}"/>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8"/>
    <xdr:sp macro="" textlink="">
      <xdr:nvSpPr>
        <xdr:cNvPr id="375" name="imgmasCP-2020-43876">
          <a:extLst>
            <a:ext uri="{FF2B5EF4-FFF2-40B4-BE49-F238E27FC236}">
              <a16:creationId xmlns:a16="http://schemas.microsoft.com/office/drawing/2014/main" id="{2A9B74D4-5871-478F-B67E-A027F1DF3913}"/>
            </a:ext>
          </a:extLst>
        </xdr:cNvPr>
        <xdr:cNvSpPr>
          <a:spLocks noChangeAspect="1" noChangeArrowheads="1"/>
        </xdr:cNvSpPr>
      </xdr:nvSpPr>
      <xdr:spPr bwMode="auto">
        <a:xfrm>
          <a:off x="23676429" y="11779898"/>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376" name="imgmasCP-2021-43876">
          <a:extLst>
            <a:ext uri="{FF2B5EF4-FFF2-40B4-BE49-F238E27FC236}">
              <a16:creationId xmlns:a16="http://schemas.microsoft.com/office/drawing/2014/main" id="{B861B5B8-15E0-4F0C-AD8D-8FB1F9D1149E}"/>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377" name="imgmasCP-2022-43876">
          <a:extLst>
            <a:ext uri="{FF2B5EF4-FFF2-40B4-BE49-F238E27FC236}">
              <a16:creationId xmlns:a16="http://schemas.microsoft.com/office/drawing/2014/main" id="{2959BB1D-72F7-48D2-9580-7C80D5F7CA55}"/>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378" name="imgmasCP-2023-43876">
          <a:extLst>
            <a:ext uri="{FF2B5EF4-FFF2-40B4-BE49-F238E27FC236}">
              <a16:creationId xmlns:a16="http://schemas.microsoft.com/office/drawing/2014/main" id="{8AA74AE8-2997-4405-A0BA-A72FA642A01A}"/>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379" name="imgmasCP-2020-43873">
          <a:extLst>
            <a:ext uri="{FF2B5EF4-FFF2-40B4-BE49-F238E27FC236}">
              <a16:creationId xmlns:a16="http://schemas.microsoft.com/office/drawing/2014/main" id="{68A4A90F-3A92-4F01-9365-B7ECAE3BD6B9}"/>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380" name="imgmasCP-2021-43873">
          <a:extLst>
            <a:ext uri="{FF2B5EF4-FFF2-40B4-BE49-F238E27FC236}">
              <a16:creationId xmlns:a16="http://schemas.microsoft.com/office/drawing/2014/main" id="{DCA1F9FF-8EB4-4358-AE9C-ACE9B7B167E6}"/>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8"/>
    <xdr:sp macro="" textlink="">
      <xdr:nvSpPr>
        <xdr:cNvPr id="381" name="imgmasCP-2022-43873">
          <a:extLst>
            <a:ext uri="{FF2B5EF4-FFF2-40B4-BE49-F238E27FC236}">
              <a16:creationId xmlns:a16="http://schemas.microsoft.com/office/drawing/2014/main" id="{A3F31B17-FFB5-4E6B-8646-06A331813BD1}"/>
            </a:ext>
          </a:extLst>
        </xdr:cNvPr>
        <xdr:cNvSpPr>
          <a:spLocks noChangeAspect="1" noChangeArrowheads="1"/>
        </xdr:cNvSpPr>
      </xdr:nvSpPr>
      <xdr:spPr bwMode="auto">
        <a:xfrm>
          <a:off x="23676429" y="1201316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382" name="imgmasCP-2023-43873">
          <a:extLst>
            <a:ext uri="{FF2B5EF4-FFF2-40B4-BE49-F238E27FC236}">
              <a16:creationId xmlns:a16="http://schemas.microsoft.com/office/drawing/2014/main" id="{8150673E-A851-483A-8FFE-F9CEADBBB640}"/>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383" name="imgmasCP-2020-43874">
          <a:extLst>
            <a:ext uri="{FF2B5EF4-FFF2-40B4-BE49-F238E27FC236}">
              <a16:creationId xmlns:a16="http://schemas.microsoft.com/office/drawing/2014/main" id="{F4800372-BF87-4C16-8826-D26516735C80}"/>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384" name="imgmasCP-2021-43874">
          <a:extLst>
            <a:ext uri="{FF2B5EF4-FFF2-40B4-BE49-F238E27FC236}">
              <a16:creationId xmlns:a16="http://schemas.microsoft.com/office/drawing/2014/main" id="{1B024D0D-F95E-448E-B025-A2DB8EFB1BAE}"/>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8"/>
    <xdr:sp macro="" textlink="">
      <xdr:nvSpPr>
        <xdr:cNvPr id="385" name="imgmasCP-2022-43874">
          <a:extLst>
            <a:ext uri="{FF2B5EF4-FFF2-40B4-BE49-F238E27FC236}">
              <a16:creationId xmlns:a16="http://schemas.microsoft.com/office/drawing/2014/main" id="{8C214C3B-D2F5-4E45-963B-B7623BB069AC}"/>
            </a:ext>
          </a:extLst>
        </xdr:cNvPr>
        <xdr:cNvSpPr>
          <a:spLocks noChangeAspect="1" noChangeArrowheads="1"/>
        </xdr:cNvSpPr>
      </xdr:nvSpPr>
      <xdr:spPr bwMode="auto">
        <a:xfrm>
          <a:off x="23676429" y="1201316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386" name="imgmasCP-2023-43874">
          <a:extLst>
            <a:ext uri="{FF2B5EF4-FFF2-40B4-BE49-F238E27FC236}">
              <a16:creationId xmlns:a16="http://schemas.microsoft.com/office/drawing/2014/main" id="{76515EA0-ED4E-4036-B4D9-7D73974524DD}"/>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8"/>
    <xdr:sp macro="" textlink="">
      <xdr:nvSpPr>
        <xdr:cNvPr id="387" name="imgmasCP-2020-43876">
          <a:extLst>
            <a:ext uri="{FF2B5EF4-FFF2-40B4-BE49-F238E27FC236}">
              <a16:creationId xmlns:a16="http://schemas.microsoft.com/office/drawing/2014/main" id="{C18EB1FD-321E-46CF-B7E7-4D0C45DD1C01}"/>
            </a:ext>
          </a:extLst>
        </xdr:cNvPr>
        <xdr:cNvSpPr>
          <a:spLocks noChangeAspect="1" noChangeArrowheads="1"/>
        </xdr:cNvSpPr>
      </xdr:nvSpPr>
      <xdr:spPr bwMode="auto">
        <a:xfrm>
          <a:off x="23676429" y="1201316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388" name="imgmasCP-2021-43876">
          <a:extLst>
            <a:ext uri="{FF2B5EF4-FFF2-40B4-BE49-F238E27FC236}">
              <a16:creationId xmlns:a16="http://schemas.microsoft.com/office/drawing/2014/main" id="{851F3179-FCC1-439E-9B72-22D83C9E2E39}"/>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389" name="imgmasCP-2022-43876">
          <a:extLst>
            <a:ext uri="{FF2B5EF4-FFF2-40B4-BE49-F238E27FC236}">
              <a16:creationId xmlns:a16="http://schemas.microsoft.com/office/drawing/2014/main" id="{82D5FD67-FCEE-43A8-BB23-381C3FA3AAB0}"/>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390" name="imgmasCP-2023-43876">
          <a:extLst>
            <a:ext uri="{FF2B5EF4-FFF2-40B4-BE49-F238E27FC236}">
              <a16:creationId xmlns:a16="http://schemas.microsoft.com/office/drawing/2014/main" id="{AB527FC7-C2E3-4A03-8DF4-B29CE975F541}"/>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91" name="imgmasCP-2020-43873">
          <a:extLst>
            <a:ext uri="{FF2B5EF4-FFF2-40B4-BE49-F238E27FC236}">
              <a16:creationId xmlns:a16="http://schemas.microsoft.com/office/drawing/2014/main" id="{0BBA0045-E9E4-4350-8354-0CE5C4793F22}"/>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92" name="imgmasCP-2021-43873">
          <a:extLst>
            <a:ext uri="{FF2B5EF4-FFF2-40B4-BE49-F238E27FC236}">
              <a16:creationId xmlns:a16="http://schemas.microsoft.com/office/drawing/2014/main" id="{988FDD7A-7ECB-49C2-AD6B-18B0D60B5B43}"/>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8"/>
    <xdr:sp macro="" textlink="">
      <xdr:nvSpPr>
        <xdr:cNvPr id="393" name="imgmasCP-2022-43873">
          <a:extLst>
            <a:ext uri="{FF2B5EF4-FFF2-40B4-BE49-F238E27FC236}">
              <a16:creationId xmlns:a16="http://schemas.microsoft.com/office/drawing/2014/main" id="{A35824B2-E3C8-4C65-9981-FA0E63205624}"/>
            </a:ext>
          </a:extLst>
        </xdr:cNvPr>
        <xdr:cNvSpPr>
          <a:spLocks noChangeAspect="1" noChangeArrowheads="1"/>
        </xdr:cNvSpPr>
      </xdr:nvSpPr>
      <xdr:spPr bwMode="auto">
        <a:xfrm>
          <a:off x="23676429" y="11313367"/>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94" name="imgmasCP-2023-43873">
          <a:extLst>
            <a:ext uri="{FF2B5EF4-FFF2-40B4-BE49-F238E27FC236}">
              <a16:creationId xmlns:a16="http://schemas.microsoft.com/office/drawing/2014/main" id="{3B89D8FE-86C1-42CD-AC0D-7C407BA125E0}"/>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95" name="imgmasCP-2020-43874">
          <a:extLst>
            <a:ext uri="{FF2B5EF4-FFF2-40B4-BE49-F238E27FC236}">
              <a16:creationId xmlns:a16="http://schemas.microsoft.com/office/drawing/2014/main" id="{421FD0D5-CED3-46BB-AE5B-5E68F881137C}"/>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96" name="imgmasCP-2021-43874">
          <a:extLst>
            <a:ext uri="{FF2B5EF4-FFF2-40B4-BE49-F238E27FC236}">
              <a16:creationId xmlns:a16="http://schemas.microsoft.com/office/drawing/2014/main" id="{FF119C40-B70C-4CF1-8EF1-2E1AF650EE04}"/>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8"/>
    <xdr:sp macro="" textlink="">
      <xdr:nvSpPr>
        <xdr:cNvPr id="397" name="imgmasCP-2022-43874">
          <a:extLst>
            <a:ext uri="{FF2B5EF4-FFF2-40B4-BE49-F238E27FC236}">
              <a16:creationId xmlns:a16="http://schemas.microsoft.com/office/drawing/2014/main" id="{3785FFD5-E544-425B-9AF2-DF2CF6B602E7}"/>
            </a:ext>
          </a:extLst>
        </xdr:cNvPr>
        <xdr:cNvSpPr>
          <a:spLocks noChangeAspect="1" noChangeArrowheads="1"/>
        </xdr:cNvSpPr>
      </xdr:nvSpPr>
      <xdr:spPr bwMode="auto">
        <a:xfrm>
          <a:off x="23676429" y="11313367"/>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398" name="imgmasCP-2023-43874">
          <a:extLst>
            <a:ext uri="{FF2B5EF4-FFF2-40B4-BE49-F238E27FC236}">
              <a16:creationId xmlns:a16="http://schemas.microsoft.com/office/drawing/2014/main" id="{5CECBD4A-BB96-4AD8-9026-DCD4099EC12C}"/>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8"/>
    <xdr:sp macro="" textlink="">
      <xdr:nvSpPr>
        <xdr:cNvPr id="399" name="imgmasCP-2020-43876">
          <a:extLst>
            <a:ext uri="{FF2B5EF4-FFF2-40B4-BE49-F238E27FC236}">
              <a16:creationId xmlns:a16="http://schemas.microsoft.com/office/drawing/2014/main" id="{7B261C02-B1BA-4537-B8B3-458A0AFFAAF6}"/>
            </a:ext>
          </a:extLst>
        </xdr:cNvPr>
        <xdr:cNvSpPr>
          <a:spLocks noChangeAspect="1" noChangeArrowheads="1"/>
        </xdr:cNvSpPr>
      </xdr:nvSpPr>
      <xdr:spPr bwMode="auto">
        <a:xfrm>
          <a:off x="23676429" y="11313367"/>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400" name="imgmasCP-2021-43876">
          <a:extLst>
            <a:ext uri="{FF2B5EF4-FFF2-40B4-BE49-F238E27FC236}">
              <a16:creationId xmlns:a16="http://schemas.microsoft.com/office/drawing/2014/main" id="{D3256611-A46B-433E-A5C4-534C0583646A}"/>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401" name="imgmasCP-2022-43876">
          <a:extLst>
            <a:ext uri="{FF2B5EF4-FFF2-40B4-BE49-F238E27FC236}">
              <a16:creationId xmlns:a16="http://schemas.microsoft.com/office/drawing/2014/main" id="{A1D6E1A0-9768-4ECD-98E2-F5FEF751B293}"/>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402" name="imgmasCP-2023-43876">
          <a:extLst>
            <a:ext uri="{FF2B5EF4-FFF2-40B4-BE49-F238E27FC236}">
              <a16:creationId xmlns:a16="http://schemas.microsoft.com/office/drawing/2014/main" id="{9924F8FD-5C6A-4940-9B0F-7EA4424D9E45}"/>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03" name="imgmasCP-2020-43873">
          <a:extLst>
            <a:ext uri="{FF2B5EF4-FFF2-40B4-BE49-F238E27FC236}">
              <a16:creationId xmlns:a16="http://schemas.microsoft.com/office/drawing/2014/main" id="{E380CE93-C475-4D43-AEAB-3406B2CC8506}"/>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04" name="imgmasCP-2021-43873">
          <a:extLst>
            <a:ext uri="{FF2B5EF4-FFF2-40B4-BE49-F238E27FC236}">
              <a16:creationId xmlns:a16="http://schemas.microsoft.com/office/drawing/2014/main" id="{2B9163F9-373A-4E5B-A2FB-A42424E72192}"/>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8"/>
    <xdr:sp macro="" textlink="">
      <xdr:nvSpPr>
        <xdr:cNvPr id="405" name="imgmasCP-2022-43873">
          <a:extLst>
            <a:ext uri="{FF2B5EF4-FFF2-40B4-BE49-F238E27FC236}">
              <a16:creationId xmlns:a16="http://schemas.microsoft.com/office/drawing/2014/main" id="{CFD7EF05-88AB-40A1-9D40-619BC7536A99}"/>
            </a:ext>
          </a:extLst>
        </xdr:cNvPr>
        <xdr:cNvSpPr>
          <a:spLocks noChangeAspect="1" noChangeArrowheads="1"/>
        </xdr:cNvSpPr>
      </xdr:nvSpPr>
      <xdr:spPr bwMode="auto">
        <a:xfrm>
          <a:off x="23676429" y="1154663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06" name="imgmasCP-2023-43873">
          <a:extLst>
            <a:ext uri="{FF2B5EF4-FFF2-40B4-BE49-F238E27FC236}">
              <a16:creationId xmlns:a16="http://schemas.microsoft.com/office/drawing/2014/main" id="{A68F53B0-FE80-4DCC-9A9F-2B1F80905576}"/>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07" name="imgmasCP-2020-43874">
          <a:extLst>
            <a:ext uri="{FF2B5EF4-FFF2-40B4-BE49-F238E27FC236}">
              <a16:creationId xmlns:a16="http://schemas.microsoft.com/office/drawing/2014/main" id="{520AC57C-43EE-45D9-BAA0-5E021CC639A7}"/>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08" name="imgmasCP-2021-43874">
          <a:extLst>
            <a:ext uri="{FF2B5EF4-FFF2-40B4-BE49-F238E27FC236}">
              <a16:creationId xmlns:a16="http://schemas.microsoft.com/office/drawing/2014/main" id="{CA385ACB-5A27-4DEC-8EE5-E51F87562AE0}"/>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8"/>
    <xdr:sp macro="" textlink="">
      <xdr:nvSpPr>
        <xdr:cNvPr id="409" name="imgmasCP-2022-43874">
          <a:extLst>
            <a:ext uri="{FF2B5EF4-FFF2-40B4-BE49-F238E27FC236}">
              <a16:creationId xmlns:a16="http://schemas.microsoft.com/office/drawing/2014/main" id="{BDD3A5A7-1539-4C07-9ED2-E041E2F4E48D}"/>
            </a:ext>
          </a:extLst>
        </xdr:cNvPr>
        <xdr:cNvSpPr>
          <a:spLocks noChangeAspect="1" noChangeArrowheads="1"/>
        </xdr:cNvSpPr>
      </xdr:nvSpPr>
      <xdr:spPr bwMode="auto">
        <a:xfrm>
          <a:off x="23676429" y="1154663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10" name="imgmasCP-2023-43874">
          <a:extLst>
            <a:ext uri="{FF2B5EF4-FFF2-40B4-BE49-F238E27FC236}">
              <a16:creationId xmlns:a16="http://schemas.microsoft.com/office/drawing/2014/main" id="{C07E51E2-04DD-4535-9969-3AE9B9105E45}"/>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8"/>
    <xdr:sp macro="" textlink="">
      <xdr:nvSpPr>
        <xdr:cNvPr id="411" name="imgmasCP-2020-43876">
          <a:extLst>
            <a:ext uri="{FF2B5EF4-FFF2-40B4-BE49-F238E27FC236}">
              <a16:creationId xmlns:a16="http://schemas.microsoft.com/office/drawing/2014/main" id="{77688906-110D-42FD-9148-C4468450FBE7}"/>
            </a:ext>
          </a:extLst>
        </xdr:cNvPr>
        <xdr:cNvSpPr>
          <a:spLocks noChangeAspect="1" noChangeArrowheads="1"/>
        </xdr:cNvSpPr>
      </xdr:nvSpPr>
      <xdr:spPr bwMode="auto">
        <a:xfrm>
          <a:off x="23676429" y="1154663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12" name="imgmasCP-2021-43876">
          <a:extLst>
            <a:ext uri="{FF2B5EF4-FFF2-40B4-BE49-F238E27FC236}">
              <a16:creationId xmlns:a16="http://schemas.microsoft.com/office/drawing/2014/main" id="{65017318-FC9B-46FC-A9F4-4D4CD7034E1D}"/>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13" name="imgmasCP-2022-43876">
          <a:extLst>
            <a:ext uri="{FF2B5EF4-FFF2-40B4-BE49-F238E27FC236}">
              <a16:creationId xmlns:a16="http://schemas.microsoft.com/office/drawing/2014/main" id="{7E15B084-EC56-41E3-A726-A17FFA97A21E}"/>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14" name="imgmasCP-2023-43876">
          <a:extLst>
            <a:ext uri="{FF2B5EF4-FFF2-40B4-BE49-F238E27FC236}">
              <a16:creationId xmlns:a16="http://schemas.microsoft.com/office/drawing/2014/main" id="{D1900E61-5FA5-44BB-9C15-9634BB20604A}"/>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15" name="imgmasCP-2020-43873">
          <a:extLst>
            <a:ext uri="{FF2B5EF4-FFF2-40B4-BE49-F238E27FC236}">
              <a16:creationId xmlns:a16="http://schemas.microsoft.com/office/drawing/2014/main" id="{4DE96F2D-0987-4897-9C30-D52592174F70}"/>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16" name="imgmasCP-2021-43873">
          <a:extLst>
            <a:ext uri="{FF2B5EF4-FFF2-40B4-BE49-F238E27FC236}">
              <a16:creationId xmlns:a16="http://schemas.microsoft.com/office/drawing/2014/main" id="{F530A6FE-8D19-40FC-8ECC-75508426CA05}"/>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8"/>
    <xdr:sp macro="" textlink="">
      <xdr:nvSpPr>
        <xdr:cNvPr id="417" name="imgmasCP-2022-43873">
          <a:extLst>
            <a:ext uri="{FF2B5EF4-FFF2-40B4-BE49-F238E27FC236}">
              <a16:creationId xmlns:a16="http://schemas.microsoft.com/office/drawing/2014/main" id="{1FB87A82-CAAF-4CC4-A630-BB70FF198561}"/>
            </a:ext>
          </a:extLst>
        </xdr:cNvPr>
        <xdr:cNvSpPr>
          <a:spLocks noChangeAspect="1" noChangeArrowheads="1"/>
        </xdr:cNvSpPr>
      </xdr:nvSpPr>
      <xdr:spPr bwMode="auto">
        <a:xfrm>
          <a:off x="23676429" y="11779898"/>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18" name="imgmasCP-2023-43873">
          <a:extLst>
            <a:ext uri="{FF2B5EF4-FFF2-40B4-BE49-F238E27FC236}">
              <a16:creationId xmlns:a16="http://schemas.microsoft.com/office/drawing/2014/main" id="{ABFB6999-F1A1-47D6-B959-3CC86F69B0B8}"/>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19" name="imgmasCP-2020-43874">
          <a:extLst>
            <a:ext uri="{FF2B5EF4-FFF2-40B4-BE49-F238E27FC236}">
              <a16:creationId xmlns:a16="http://schemas.microsoft.com/office/drawing/2014/main" id="{960E153D-4129-4AC6-A5CB-853D9E773D6B}"/>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20" name="imgmasCP-2021-43874">
          <a:extLst>
            <a:ext uri="{FF2B5EF4-FFF2-40B4-BE49-F238E27FC236}">
              <a16:creationId xmlns:a16="http://schemas.microsoft.com/office/drawing/2014/main" id="{BD6ADCAB-AE80-4558-B9AD-FA2582433762}"/>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8"/>
    <xdr:sp macro="" textlink="">
      <xdr:nvSpPr>
        <xdr:cNvPr id="421" name="imgmasCP-2022-43874">
          <a:extLst>
            <a:ext uri="{FF2B5EF4-FFF2-40B4-BE49-F238E27FC236}">
              <a16:creationId xmlns:a16="http://schemas.microsoft.com/office/drawing/2014/main" id="{9CD9515F-C6B2-444D-94AB-B956E17710CB}"/>
            </a:ext>
          </a:extLst>
        </xdr:cNvPr>
        <xdr:cNvSpPr>
          <a:spLocks noChangeAspect="1" noChangeArrowheads="1"/>
        </xdr:cNvSpPr>
      </xdr:nvSpPr>
      <xdr:spPr bwMode="auto">
        <a:xfrm>
          <a:off x="23676429" y="11779898"/>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22" name="imgmasCP-2023-43874">
          <a:extLst>
            <a:ext uri="{FF2B5EF4-FFF2-40B4-BE49-F238E27FC236}">
              <a16:creationId xmlns:a16="http://schemas.microsoft.com/office/drawing/2014/main" id="{F0D03E0C-8060-4942-AB7D-F90043C49E54}"/>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8"/>
    <xdr:sp macro="" textlink="">
      <xdr:nvSpPr>
        <xdr:cNvPr id="423" name="imgmasCP-2020-43876">
          <a:extLst>
            <a:ext uri="{FF2B5EF4-FFF2-40B4-BE49-F238E27FC236}">
              <a16:creationId xmlns:a16="http://schemas.microsoft.com/office/drawing/2014/main" id="{E7A37E1A-612C-47AA-B591-132057310646}"/>
            </a:ext>
          </a:extLst>
        </xdr:cNvPr>
        <xdr:cNvSpPr>
          <a:spLocks noChangeAspect="1" noChangeArrowheads="1"/>
        </xdr:cNvSpPr>
      </xdr:nvSpPr>
      <xdr:spPr bwMode="auto">
        <a:xfrm>
          <a:off x="23676429" y="11779898"/>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24" name="imgmasCP-2021-43876">
          <a:extLst>
            <a:ext uri="{FF2B5EF4-FFF2-40B4-BE49-F238E27FC236}">
              <a16:creationId xmlns:a16="http://schemas.microsoft.com/office/drawing/2014/main" id="{5F6CC1C4-DF16-4725-A4A1-B2D2A0E0DB26}"/>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25" name="imgmasCP-2022-43876">
          <a:extLst>
            <a:ext uri="{FF2B5EF4-FFF2-40B4-BE49-F238E27FC236}">
              <a16:creationId xmlns:a16="http://schemas.microsoft.com/office/drawing/2014/main" id="{F20B5EAA-CA00-4283-BA7C-FB64D1035D50}"/>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26" name="imgmasCP-2023-43876">
          <a:extLst>
            <a:ext uri="{FF2B5EF4-FFF2-40B4-BE49-F238E27FC236}">
              <a16:creationId xmlns:a16="http://schemas.microsoft.com/office/drawing/2014/main" id="{C917CBB5-8354-41B6-B8D5-32E800FD2159}"/>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427" name="imgmasCP-2020-43873">
          <a:extLst>
            <a:ext uri="{FF2B5EF4-FFF2-40B4-BE49-F238E27FC236}">
              <a16:creationId xmlns:a16="http://schemas.microsoft.com/office/drawing/2014/main" id="{00F8411F-BA78-4CF4-9B75-D8E4D403C00E}"/>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428" name="imgmasCP-2021-43873">
          <a:extLst>
            <a:ext uri="{FF2B5EF4-FFF2-40B4-BE49-F238E27FC236}">
              <a16:creationId xmlns:a16="http://schemas.microsoft.com/office/drawing/2014/main" id="{D35A867C-1E82-46C4-A4B1-47BC55FFCE22}"/>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8"/>
    <xdr:sp macro="" textlink="">
      <xdr:nvSpPr>
        <xdr:cNvPr id="429" name="imgmasCP-2022-43873">
          <a:extLst>
            <a:ext uri="{FF2B5EF4-FFF2-40B4-BE49-F238E27FC236}">
              <a16:creationId xmlns:a16="http://schemas.microsoft.com/office/drawing/2014/main" id="{91284E13-2E3B-4C88-A4CA-C2CCEAED13A8}"/>
            </a:ext>
          </a:extLst>
        </xdr:cNvPr>
        <xdr:cNvSpPr>
          <a:spLocks noChangeAspect="1" noChangeArrowheads="1"/>
        </xdr:cNvSpPr>
      </xdr:nvSpPr>
      <xdr:spPr bwMode="auto">
        <a:xfrm>
          <a:off x="23676429" y="1201316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430" name="imgmasCP-2023-43873">
          <a:extLst>
            <a:ext uri="{FF2B5EF4-FFF2-40B4-BE49-F238E27FC236}">
              <a16:creationId xmlns:a16="http://schemas.microsoft.com/office/drawing/2014/main" id="{04CC8125-7858-48B4-9756-FDDAC4CEE6F3}"/>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431" name="imgmasCP-2020-43874">
          <a:extLst>
            <a:ext uri="{FF2B5EF4-FFF2-40B4-BE49-F238E27FC236}">
              <a16:creationId xmlns:a16="http://schemas.microsoft.com/office/drawing/2014/main" id="{B34D0532-FC8B-46BC-AC3F-9A74C43CB2E9}"/>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432" name="imgmasCP-2021-43874">
          <a:extLst>
            <a:ext uri="{FF2B5EF4-FFF2-40B4-BE49-F238E27FC236}">
              <a16:creationId xmlns:a16="http://schemas.microsoft.com/office/drawing/2014/main" id="{8730BB7B-9BD3-44F1-9A0E-D03DDD7A5028}"/>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8"/>
    <xdr:sp macro="" textlink="">
      <xdr:nvSpPr>
        <xdr:cNvPr id="433" name="imgmasCP-2022-43874">
          <a:extLst>
            <a:ext uri="{FF2B5EF4-FFF2-40B4-BE49-F238E27FC236}">
              <a16:creationId xmlns:a16="http://schemas.microsoft.com/office/drawing/2014/main" id="{6A5E5C0B-6600-4854-A3FC-9A03B26FD1BE}"/>
            </a:ext>
          </a:extLst>
        </xdr:cNvPr>
        <xdr:cNvSpPr>
          <a:spLocks noChangeAspect="1" noChangeArrowheads="1"/>
        </xdr:cNvSpPr>
      </xdr:nvSpPr>
      <xdr:spPr bwMode="auto">
        <a:xfrm>
          <a:off x="23676429" y="1201316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434" name="imgmasCP-2023-43874">
          <a:extLst>
            <a:ext uri="{FF2B5EF4-FFF2-40B4-BE49-F238E27FC236}">
              <a16:creationId xmlns:a16="http://schemas.microsoft.com/office/drawing/2014/main" id="{1B3EAE57-05B4-4475-88F5-8C5042285098}"/>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8"/>
    <xdr:sp macro="" textlink="">
      <xdr:nvSpPr>
        <xdr:cNvPr id="435" name="imgmasCP-2020-43876">
          <a:extLst>
            <a:ext uri="{FF2B5EF4-FFF2-40B4-BE49-F238E27FC236}">
              <a16:creationId xmlns:a16="http://schemas.microsoft.com/office/drawing/2014/main" id="{A6EB6891-11F8-4991-8E1C-15710FECCAFA}"/>
            </a:ext>
          </a:extLst>
        </xdr:cNvPr>
        <xdr:cNvSpPr>
          <a:spLocks noChangeAspect="1" noChangeArrowheads="1"/>
        </xdr:cNvSpPr>
      </xdr:nvSpPr>
      <xdr:spPr bwMode="auto">
        <a:xfrm>
          <a:off x="23676429" y="12013163"/>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436" name="imgmasCP-2021-43876">
          <a:extLst>
            <a:ext uri="{FF2B5EF4-FFF2-40B4-BE49-F238E27FC236}">
              <a16:creationId xmlns:a16="http://schemas.microsoft.com/office/drawing/2014/main" id="{A97C71B8-E789-4C32-8940-55BC4A81B899}"/>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437" name="imgmasCP-2022-43876">
          <a:extLst>
            <a:ext uri="{FF2B5EF4-FFF2-40B4-BE49-F238E27FC236}">
              <a16:creationId xmlns:a16="http://schemas.microsoft.com/office/drawing/2014/main" id="{B4145922-B826-4A4D-A36A-641492EAF1AB}"/>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108</xdr:row>
      <xdr:rowOff>0</xdr:rowOff>
    </xdr:from>
    <xdr:ext cx="304800" cy="302419"/>
    <xdr:sp macro="" textlink="">
      <xdr:nvSpPr>
        <xdr:cNvPr id="438" name="imgmasCP-2023-43876">
          <a:extLst>
            <a:ext uri="{FF2B5EF4-FFF2-40B4-BE49-F238E27FC236}">
              <a16:creationId xmlns:a16="http://schemas.microsoft.com/office/drawing/2014/main" id="{CF1F389A-FA42-4A7C-8926-107DD25C0664}"/>
            </a:ext>
          </a:extLst>
        </xdr:cNvPr>
        <xdr:cNvSpPr>
          <a:spLocks noChangeAspect="1" noChangeArrowheads="1"/>
        </xdr:cNvSpPr>
      </xdr:nvSpPr>
      <xdr:spPr bwMode="auto">
        <a:xfrm>
          <a:off x="23676429" y="1201316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439" name="imgmasCP-2020-43873">
          <a:extLst>
            <a:ext uri="{FF2B5EF4-FFF2-40B4-BE49-F238E27FC236}">
              <a16:creationId xmlns:a16="http://schemas.microsoft.com/office/drawing/2014/main" id="{745B4F55-52A4-49E2-9773-768A636AF745}"/>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104</xdr:row>
      <xdr:rowOff>0</xdr:rowOff>
    </xdr:from>
    <xdr:ext cx="304800" cy="302419"/>
    <xdr:sp macro="" textlink="">
      <xdr:nvSpPr>
        <xdr:cNvPr id="440" name="imgmasCP-2020-43874">
          <a:extLst>
            <a:ext uri="{FF2B5EF4-FFF2-40B4-BE49-F238E27FC236}">
              <a16:creationId xmlns:a16="http://schemas.microsoft.com/office/drawing/2014/main" id="{5B489AC6-0D60-4BED-AE2D-A1D4A4053AC6}"/>
            </a:ext>
          </a:extLst>
        </xdr:cNvPr>
        <xdr:cNvSpPr>
          <a:spLocks noChangeAspect="1" noChangeArrowheads="1"/>
        </xdr:cNvSpPr>
      </xdr:nvSpPr>
      <xdr:spPr bwMode="auto">
        <a:xfrm>
          <a:off x="23676429" y="1108010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441" name="imgmasCP-2020-43873">
          <a:extLst>
            <a:ext uri="{FF2B5EF4-FFF2-40B4-BE49-F238E27FC236}">
              <a16:creationId xmlns:a16="http://schemas.microsoft.com/office/drawing/2014/main" id="{D5732BEF-F70C-4082-A772-0B36FC61DF75}"/>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42" name="imgmasCP-2021-43873">
          <a:extLst>
            <a:ext uri="{FF2B5EF4-FFF2-40B4-BE49-F238E27FC236}">
              <a16:creationId xmlns:a16="http://schemas.microsoft.com/office/drawing/2014/main" id="{C515AEB3-1831-48BC-96A9-D6132BAEA90E}"/>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0</xdr:rowOff>
    </xdr:from>
    <xdr:ext cx="304800" cy="302419"/>
    <xdr:sp macro="" textlink="">
      <xdr:nvSpPr>
        <xdr:cNvPr id="443" name="imgmasCP-2020-43874">
          <a:extLst>
            <a:ext uri="{FF2B5EF4-FFF2-40B4-BE49-F238E27FC236}">
              <a16:creationId xmlns:a16="http://schemas.microsoft.com/office/drawing/2014/main" id="{16788E6B-C09D-4692-A6B2-3174F4063706}"/>
            </a:ext>
          </a:extLst>
        </xdr:cNvPr>
        <xdr:cNvSpPr>
          <a:spLocks noChangeAspect="1" noChangeArrowheads="1"/>
        </xdr:cNvSpPr>
      </xdr:nvSpPr>
      <xdr:spPr bwMode="auto">
        <a:xfrm>
          <a:off x="23676429" y="1131336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106</xdr:row>
      <xdr:rowOff>0</xdr:rowOff>
    </xdr:from>
    <xdr:ext cx="304800" cy="302419"/>
    <xdr:sp macro="" textlink="">
      <xdr:nvSpPr>
        <xdr:cNvPr id="444" name="imgmasCP-2021-43874">
          <a:extLst>
            <a:ext uri="{FF2B5EF4-FFF2-40B4-BE49-F238E27FC236}">
              <a16:creationId xmlns:a16="http://schemas.microsoft.com/office/drawing/2014/main" id="{24FD495B-3CA1-431C-BB96-B0FB37D1E51C}"/>
            </a:ext>
          </a:extLst>
        </xdr:cNvPr>
        <xdr:cNvSpPr>
          <a:spLocks noChangeAspect="1" noChangeArrowheads="1"/>
        </xdr:cNvSpPr>
      </xdr:nvSpPr>
      <xdr:spPr bwMode="auto">
        <a:xfrm>
          <a:off x="23676429" y="1154663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45" name="imgmasCP-2021-43873">
          <a:extLst>
            <a:ext uri="{FF2B5EF4-FFF2-40B4-BE49-F238E27FC236}">
              <a16:creationId xmlns:a16="http://schemas.microsoft.com/office/drawing/2014/main" id="{9883CC51-D1FE-4803-B44B-A3B434A56967}"/>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107</xdr:row>
      <xdr:rowOff>0</xdr:rowOff>
    </xdr:from>
    <xdr:ext cx="304800" cy="302419"/>
    <xdr:sp macro="" textlink="">
      <xdr:nvSpPr>
        <xdr:cNvPr id="446" name="imgmasCP-2021-43874">
          <a:extLst>
            <a:ext uri="{FF2B5EF4-FFF2-40B4-BE49-F238E27FC236}">
              <a16:creationId xmlns:a16="http://schemas.microsoft.com/office/drawing/2014/main" id="{8951C13D-F965-493E-8A3C-F4DE803B958D}"/>
            </a:ext>
          </a:extLst>
        </xdr:cNvPr>
        <xdr:cNvSpPr>
          <a:spLocks noChangeAspect="1" noChangeArrowheads="1"/>
        </xdr:cNvSpPr>
      </xdr:nvSpPr>
      <xdr:spPr bwMode="auto">
        <a:xfrm>
          <a:off x="23676429" y="1177989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91</xdr:row>
      <xdr:rowOff>0</xdr:rowOff>
    </xdr:from>
    <xdr:ext cx="304800" cy="302419"/>
    <xdr:sp macro="" textlink="">
      <xdr:nvSpPr>
        <xdr:cNvPr id="447" name="imgmasCP-2020-43873">
          <a:extLst>
            <a:ext uri="{FF2B5EF4-FFF2-40B4-BE49-F238E27FC236}">
              <a16:creationId xmlns:a16="http://schemas.microsoft.com/office/drawing/2014/main" id="{AA6A3710-DE10-49A1-9FD8-91AA8774D561}"/>
            </a:ext>
          </a:extLst>
        </xdr:cNvPr>
        <xdr:cNvSpPr>
          <a:spLocks noChangeAspect="1" noChangeArrowheads="1"/>
        </xdr:cNvSpPr>
      </xdr:nvSpPr>
      <xdr:spPr bwMode="auto">
        <a:xfrm>
          <a:off x="23676429" y="804765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91</xdr:row>
      <xdr:rowOff>0</xdr:rowOff>
    </xdr:from>
    <xdr:ext cx="304800" cy="302419"/>
    <xdr:sp macro="" textlink="">
      <xdr:nvSpPr>
        <xdr:cNvPr id="448" name="imgmasCP-2020-43874">
          <a:extLst>
            <a:ext uri="{FF2B5EF4-FFF2-40B4-BE49-F238E27FC236}">
              <a16:creationId xmlns:a16="http://schemas.microsoft.com/office/drawing/2014/main" id="{DD8FB759-946E-41B7-94DA-5BC2B99B8C17}"/>
            </a:ext>
          </a:extLst>
        </xdr:cNvPr>
        <xdr:cNvSpPr>
          <a:spLocks noChangeAspect="1" noChangeArrowheads="1"/>
        </xdr:cNvSpPr>
      </xdr:nvSpPr>
      <xdr:spPr bwMode="auto">
        <a:xfrm>
          <a:off x="23676429" y="8047653"/>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92</xdr:row>
      <xdr:rowOff>0</xdr:rowOff>
    </xdr:from>
    <xdr:ext cx="304800" cy="302419"/>
    <xdr:sp macro="" textlink="">
      <xdr:nvSpPr>
        <xdr:cNvPr id="449" name="imgmasCP-2020-43873">
          <a:extLst>
            <a:ext uri="{FF2B5EF4-FFF2-40B4-BE49-F238E27FC236}">
              <a16:creationId xmlns:a16="http://schemas.microsoft.com/office/drawing/2014/main" id="{CEE9BA77-4FB3-49C5-A701-362C9F13402C}"/>
            </a:ext>
          </a:extLst>
        </xdr:cNvPr>
        <xdr:cNvSpPr>
          <a:spLocks noChangeAspect="1" noChangeArrowheads="1"/>
        </xdr:cNvSpPr>
      </xdr:nvSpPr>
      <xdr:spPr bwMode="auto">
        <a:xfrm>
          <a:off x="23676429" y="828091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93</xdr:row>
      <xdr:rowOff>0</xdr:rowOff>
    </xdr:from>
    <xdr:ext cx="304800" cy="302419"/>
    <xdr:sp macro="" textlink="">
      <xdr:nvSpPr>
        <xdr:cNvPr id="450" name="imgmasCP-2021-43873">
          <a:extLst>
            <a:ext uri="{FF2B5EF4-FFF2-40B4-BE49-F238E27FC236}">
              <a16:creationId xmlns:a16="http://schemas.microsoft.com/office/drawing/2014/main" id="{C4E0094D-E755-41BD-87A1-3E5F29A9E233}"/>
            </a:ext>
          </a:extLst>
        </xdr:cNvPr>
        <xdr:cNvSpPr>
          <a:spLocks noChangeAspect="1" noChangeArrowheads="1"/>
        </xdr:cNvSpPr>
      </xdr:nvSpPr>
      <xdr:spPr bwMode="auto">
        <a:xfrm>
          <a:off x="23676429" y="851418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92</xdr:row>
      <xdr:rowOff>0</xdr:rowOff>
    </xdr:from>
    <xdr:ext cx="304800" cy="302419"/>
    <xdr:sp macro="" textlink="">
      <xdr:nvSpPr>
        <xdr:cNvPr id="451" name="imgmasCP-2020-43874">
          <a:extLst>
            <a:ext uri="{FF2B5EF4-FFF2-40B4-BE49-F238E27FC236}">
              <a16:creationId xmlns:a16="http://schemas.microsoft.com/office/drawing/2014/main" id="{3262FCC5-3FA0-46FD-847B-FB919F2D95DB}"/>
            </a:ext>
          </a:extLst>
        </xdr:cNvPr>
        <xdr:cNvSpPr>
          <a:spLocks noChangeAspect="1" noChangeArrowheads="1"/>
        </xdr:cNvSpPr>
      </xdr:nvSpPr>
      <xdr:spPr bwMode="auto">
        <a:xfrm>
          <a:off x="23676429" y="8280918"/>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93</xdr:row>
      <xdr:rowOff>0</xdr:rowOff>
    </xdr:from>
    <xdr:ext cx="304800" cy="302419"/>
    <xdr:sp macro="" textlink="">
      <xdr:nvSpPr>
        <xdr:cNvPr id="452" name="imgmasCP-2021-43874">
          <a:extLst>
            <a:ext uri="{FF2B5EF4-FFF2-40B4-BE49-F238E27FC236}">
              <a16:creationId xmlns:a16="http://schemas.microsoft.com/office/drawing/2014/main" id="{738DA0CF-1F17-42F4-8942-71F03E434390}"/>
            </a:ext>
          </a:extLst>
        </xdr:cNvPr>
        <xdr:cNvSpPr>
          <a:spLocks noChangeAspect="1" noChangeArrowheads="1"/>
        </xdr:cNvSpPr>
      </xdr:nvSpPr>
      <xdr:spPr bwMode="auto">
        <a:xfrm>
          <a:off x="23676429" y="851418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94</xdr:row>
      <xdr:rowOff>0</xdr:rowOff>
    </xdr:from>
    <xdr:ext cx="304800" cy="302419"/>
    <xdr:sp macro="" textlink="">
      <xdr:nvSpPr>
        <xdr:cNvPr id="453" name="imgmasCP-2021-43873">
          <a:extLst>
            <a:ext uri="{FF2B5EF4-FFF2-40B4-BE49-F238E27FC236}">
              <a16:creationId xmlns:a16="http://schemas.microsoft.com/office/drawing/2014/main" id="{124DC66F-A276-4744-B38D-AD91C4BA42CD}"/>
            </a:ext>
          </a:extLst>
        </xdr:cNvPr>
        <xdr:cNvSpPr>
          <a:spLocks noChangeAspect="1" noChangeArrowheads="1"/>
        </xdr:cNvSpPr>
      </xdr:nvSpPr>
      <xdr:spPr bwMode="auto">
        <a:xfrm>
          <a:off x="23676429" y="874744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94</xdr:row>
      <xdr:rowOff>0</xdr:rowOff>
    </xdr:from>
    <xdr:ext cx="304800" cy="302419"/>
    <xdr:sp macro="" textlink="">
      <xdr:nvSpPr>
        <xdr:cNvPr id="454" name="imgmasCP-2021-43874">
          <a:extLst>
            <a:ext uri="{FF2B5EF4-FFF2-40B4-BE49-F238E27FC236}">
              <a16:creationId xmlns:a16="http://schemas.microsoft.com/office/drawing/2014/main" id="{E7553F38-BF91-47DF-A22A-973D2B6587C5}"/>
            </a:ext>
          </a:extLst>
        </xdr:cNvPr>
        <xdr:cNvSpPr>
          <a:spLocks noChangeAspect="1" noChangeArrowheads="1"/>
        </xdr:cNvSpPr>
      </xdr:nvSpPr>
      <xdr:spPr bwMode="auto">
        <a:xfrm>
          <a:off x="23676429" y="8747449"/>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118</xdr:row>
      <xdr:rowOff>0</xdr:rowOff>
    </xdr:from>
    <xdr:ext cx="304800" cy="302419"/>
    <xdr:sp macro="" textlink="">
      <xdr:nvSpPr>
        <xdr:cNvPr id="455" name="imgmasCP-2020-43873">
          <a:extLst>
            <a:ext uri="{FF2B5EF4-FFF2-40B4-BE49-F238E27FC236}">
              <a16:creationId xmlns:a16="http://schemas.microsoft.com/office/drawing/2014/main" id="{C4488576-AE49-4AAC-989E-295C9D49EBF2}"/>
            </a:ext>
          </a:extLst>
        </xdr:cNvPr>
        <xdr:cNvSpPr>
          <a:spLocks noChangeAspect="1" noChangeArrowheads="1"/>
        </xdr:cNvSpPr>
      </xdr:nvSpPr>
      <xdr:spPr bwMode="auto">
        <a:xfrm>
          <a:off x="23676429" y="1434581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118</xdr:row>
      <xdr:rowOff>0</xdr:rowOff>
    </xdr:from>
    <xdr:ext cx="304800" cy="302419"/>
    <xdr:sp macro="" textlink="">
      <xdr:nvSpPr>
        <xdr:cNvPr id="456" name="imgmasCP-2020-43874">
          <a:extLst>
            <a:ext uri="{FF2B5EF4-FFF2-40B4-BE49-F238E27FC236}">
              <a16:creationId xmlns:a16="http://schemas.microsoft.com/office/drawing/2014/main" id="{FAF3DB69-1175-4711-9A9F-A82AA0269080}"/>
            </a:ext>
          </a:extLst>
        </xdr:cNvPr>
        <xdr:cNvSpPr>
          <a:spLocks noChangeAspect="1" noChangeArrowheads="1"/>
        </xdr:cNvSpPr>
      </xdr:nvSpPr>
      <xdr:spPr bwMode="auto">
        <a:xfrm>
          <a:off x="23676429" y="1434581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119</xdr:row>
      <xdr:rowOff>0</xdr:rowOff>
    </xdr:from>
    <xdr:ext cx="304800" cy="302419"/>
    <xdr:sp macro="" textlink="">
      <xdr:nvSpPr>
        <xdr:cNvPr id="457" name="imgmasCP-2020-43873">
          <a:extLst>
            <a:ext uri="{FF2B5EF4-FFF2-40B4-BE49-F238E27FC236}">
              <a16:creationId xmlns:a16="http://schemas.microsoft.com/office/drawing/2014/main" id="{73ED64C8-C173-4073-88BC-8A03DBFF55B0}"/>
            </a:ext>
          </a:extLst>
        </xdr:cNvPr>
        <xdr:cNvSpPr>
          <a:spLocks noChangeAspect="1" noChangeArrowheads="1"/>
        </xdr:cNvSpPr>
      </xdr:nvSpPr>
      <xdr:spPr bwMode="auto">
        <a:xfrm>
          <a:off x="23676429" y="1457908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120</xdr:row>
      <xdr:rowOff>0</xdr:rowOff>
    </xdr:from>
    <xdr:ext cx="304800" cy="302419"/>
    <xdr:sp macro="" textlink="">
      <xdr:nvSpPr>
        <xdr:cNvPr id="458" name="imgmasCP-2021-43873">
          <a:extLst>
            <a:ext uri="{FF2B5EF4-FFF2-40B4-BE49-F238E27FC236}">
              <a16:creationId xmlns:a16="http://schemas.microsoft.com/office/drawing/2014/main" id="{C35471F5-EE0E-4119-9AEF-977C67A359C6}"/>
            </a:ext>
          </a:extLst>
        </xdr:cNvPr>
        <xdr:cNvSpPr>
          <a:spLocks noChangeAspect="1" noChangeArrowheads="1"/>
        </xdr:cNvSpPr>
      </xdr:nvSpPr>
      <xdr:spPr bwMode="auto">
        <a:xfrm>
          <a:off x="23676429" y="1481234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119</xdr:row>
      <xdr:rowOff>0</xdr:rowOff>
    </xdr:from>
    <xdr:ext cx="304800" cy="302419"/>
    <xdr:sp macro="" textlink="">
      <xdr:nvSpPr>
        <xdr:cNvPr id="459" name="imgmasCP-2020-43874">
          <a:extLst>
            <a:ext uri="{FF2B5EF4-FFF2-40B4-BE49-F238E27FC236}">
              <a16:creationId xmlns:a16="http://schemas.microsoft.com/office/drawing/2014/main" id="{CB3D7779-4743-4EBC-8F9F-E2A5C96C9571}"/>
            </a:ext>
          </a:extLst>
        </xdr:cNvPr>
        <xdr:cNvSpPr>
          <a:spLocks noChangeAspect="1" noChangeArrowheads="1"/>
        </xdr:cNvSpPr>
      </xdr:nvSpPr>
      <xdr:spPr bwMode="auto">
        <a:xfrm>
          <a:off x="23676429" y="1457908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120</xdr:row>
      <xdr:rowOff>0</xdr:rowOff>
    </xdr:from>
    <xdr:ext cx="304800" cy="302419"/>
    <xdr:sp macro="" textlink="">
      <xdr:nvSpPr>
        <xdr:cNvPr id="460" name="imgmasCP-2021-43874">
          <a:extLst>
            <a:ext uri="{FF2B5EF4-FFF2-40B4-BE49-F238E27FC236}">
              <a16:creationId xmlns:a16="http://schemas.microsoft.com/office/drawing/2014/main" id="{F2222B69-4A2A-4F33-9BAE-105912AA5FE9}"/>
            </a:ext>
          </a:extLst>
        </xdr:cNvPr>
        <xdr:cNvSpPr>
          <a:spLocks noChangeAspect="1" noChangeArrowheads="1"/>
        </xdr:cNvSpPr>
      </xdr:nvSpPr>
      <xdr:spPr bwMode="auto">
        <a:xfrm>
          <a:off x="23676429" y="14812347"/>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2419"/>
    <xdr:sp macro="" textlink="">
      <xdr:nvSpPr>
        <xdr:cNvPr id="461" name="imgmasCP-2021-43873">
          <a:extLst>
            <a:ext uri="{FF2B5EF4-FFF2-40B4-BE49-F238E27FC236}">
              <a16:creationId xmlns:a16="http://schemas.microsoft.com/office/drawing/2014/main" id="{2A0936E2-B5FE-4352-BAAF-91DC2A051419}"/>
            </a:ext>
          </a:extLst>
        </xdr:cNvPr>
        <xdr:cNvSpPr>
          <a:spLocks noChangeAspect="1" noChangeArrowheads="1"/>
        </xdr:cNvSpPr>
      </xdr:nvSpPr>
      <xdr:spPr bwMode="auto">
        <a:xfrm>
          <a:off x="23676429" y="1504561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2419"/>
    <xdr:sp macro="" textlink="">
      <xdr:nvSpPr>
        <xdr:cNvPr id="462" name="imgmasCP-2021-43874">
          <a:extLst>
            <a:ext uri="{FF2B5EF4-FFF2-40B4-BE49-F238E27FC236}">
              <a16:creationId xmlns:a16="http://schemas.microsoft.com/office/drawing/2014/main" id="{32EE532D-D2C9-4DBD-9A14-EF1638AD1CB4}"/>
            </a:ext>
          </a:extLst>
        </xdr:cNvPr>
        <xdr:cNvSpPr>
          <a:spLocks noChangeAspect="1" noChangeArrowheads="1"/>
        </xdr:cNvSpPr>
      </xdr:nvSpPr>
      <xdr:spPr bwMode="auto">
        <a:xfrm>
          <a:off x="23676429" y="15045612"/>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130</xdr:row>
      <xdr:rowOff>0</xdr:rowOff>
    </xdr:from>
    <xdr:ext cx="304800" cy="302419"/>
    <xdr:sp macro="" textlink="">
      <xdr:nvSpPr>
        <xdr:cNvPr id="463" name="imgmasCP-2020-43873">
          <a:extLst>
            <a:ext uri="{FF2B5EF4-FFF2-40B4-BE49-F238E27FC236}">
              <a16:creationId xmlns:a16="http://schemas.microsoft.com/office/drawing/2014/main" id="{9325F4F5-7675-4CCF-A905-12C6C8E2D683}"/>
            </a:ext>
          </a:extLst>
        </xdr:cNvPr>
        <xdr:cNvSpPr>
          <a:spLocks noChangeAspect="1" noChangeArrowheads="1"/>
        </xdr:cNvSpPr>
      </xdr:nvSpPr>
      <xdr:spPr bwMode="auto">
        <a:xfrm>
          <a:off x="23676429" y="17145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130</xdr:row>
      <xdr:rowOff>0</xdr:rowOff>
    </xdr:from>
    <xdr:ext cx="304800" cy="302419"/>
    <xdr:sp macro="" textlink="">
      <xdr:nvSpPr>
        <xdr:cNvPr id="464" name="imgmasCP-2020-43874">
          <a:extLst>
            <a:ext uri="{FF2B5EF4-FFF2-40B4-BE49-F238E27FC236}">
              <a16:creationId xmlns:a16="http://schemas.microsoft.com/office/drawing/2014/main" id="{9A04637D-4322-436C-8961-EE95D413EABD}"/>
            </a:ext>
          </a:extLst>
        </xdr:cNvPr>
        <xdr:cNvSpPr>
          <a:spLocks noChangeAspect="1" noChangeArrowheads="1"/>
        </xdr:cNvSpPr>
      </xdr:nvSpPr>
      <xdr:spPr bwMode="auto">
        <a:xfrm>
          <a:off x="23676429" y="17145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131</xdr:row>
      <xdr:rowOff>0</xdr:rowOff>
    </xdr:from>
    <xdr:ext cx="304800" cy="302419"/>
    <xdr:sp macro="" textlink="">
      <xdr:nvSpPr>
        <xdr:cNvPr id="465" name="imgmasCP-2020-43873">
          <a:extLst>
            <a:ext uri="{FF2B5EF4-FFF2-40B4-BE49-F238E27FC236}">
              <a16:creationId xmlns:a16="http://schemas.microsoft.com/office/drawing/2014/main" id="{29D437FB-ABA5-4B3E-8D02-D7E03188B413}"/>
            </a:ext>
          </a:extLst>
        </xdr:cNvPr>
        <xdr:cNvSpPr>
          <a:spLocks noChangeAspect="1" noChangeArrowheads="1"/>
        </xdr:cNvSpPr>
      </xdr:nvSpPr>
      <xdr:spPr bwMode="auto">
        <a:xfrm>
          <a:off x="23676429" y="1737826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132</xdr:row>
      <xdr:rowOff>0</xdr:rowOff>
    </xdr:from>
    <xdr:ext cx="304800" cy="302419"/>
    <xdr:sp macro="" textlink="">
      <xdr:nvSpPr>
        <xdr:cNvPr id="466" name="imgmasCP-2021-43873">
          <a:extLst>
            <a:ext uri="{FF2B5EF4-FFF2-40B4-BE49-F238E27FC236}">
              <a16:creationId xmlns:a16="http://schemas.microsoft.com/office/drawing/2014/main" id="{30286FB0-F1C2-4368-9C17-B98C5C9E2A23}"/>
            </a:ext>
          </a:extLst>
        </xdr:cNvPr>
        <xdr:cNvSpPr>
          <a:spLocks noChangeAspect="1" noChangeArrowheads="1"/>
        </xdr:cNvSpPr>
      </xdr:nvSpPr>
      <xdr:spPr bwMode="auto">
        <a:xfrm>
          <a:off x="23676429" y="17611531"/>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131</xdr:row>
      <xdr:rowOff>0</xdr:rowOff>
    </xdr:from>
    <xdr:ext cx="304800" cy="302419"/>
    <xdr:sp macro="" textlink="">
      <xdr:nvSpPr>
        <xdr:cNvPr id="467" name="imgmasCP-2020-43874">
          <a:extLst>
            <a:ext uri="{FF2B5EF4-FFF2-40B4-BE49-F238E27FC236}">
              <a16:creationId xmlns:a16="http://schemas.microsoft.com/office/drawing/2014/main" id="{368A92A3-78C5-49BB-BFFD-3C2D25737557}"/>
            </a:ext>
          </a:extLst>
        </xdr:cNvPr>
        <xdr:cNvSpPr>
          <a:spLocks noChangeAspect="1" noChangeArrowheads="1"/>
        </xdr:cNvSpPr>
      </xdr:nvSpPr>
      <xdr:spPr bwMode="auto">
        <a:xfrm>
          <a:off x="23676429" y="1737826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132</xdr:row>
      <xdr:rowOff>0</xdr:rowOff>
    </xdr:from>
    <xdr:ext cx="304800" cy="302419"/>
    <xdr:sp macro="" textlink="">
      <xdr:nvSpPr>
        <xdr:cNvPr id="468" name="imgmasCP-2021-43874">
          <a:extLst>
            <a:ext uri="{FF2B5EF4-FFF2-40B4-BE49-F238E27FC236}">
              <a16:creationId xmlns:a16="http://schemas.microsoft.com/office/drawing/2014/main" id="{E9FA8405-031D-4EFB-8B42-282200C1327F}"/>
            </a:ext>
          </a:extLst>
        </xdr:cNvPr>
        <xdr:cNvSpPr>
          <a:spLocks noChangeAspect="1" noChangeArrowheads="1"/>
        </xdr:cNvSpPr>
      </xdr:nvSpPr>
      <xdr:spPr bwMode="auto">
        <a:xfrm>
          <a:off x="23676429" y="17611531"/>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133</xdr:row>
      <xdr:rowOff>0</xdr:rowOff>
    </xdr:from>
    <xdr:ext cx="304800" cy="302419"/>
    <xdr:sp macro="" textlink="">
      <xdr:nvSpPr>
        <xdr:cNvPr id="469" name="imgmasCP-2021-43873">
          <a:extLst>
            <a:ext uri="{FF2B5EF4-FFF2-40B4-BE49-F238E27FC236}">
              <a16:creationId xmlns:a16="http://schemas.microsoft.com/office/drawing/2014/main" id="{422B9C19-94CF-4BF9-93C1-A079224E223B}"/>
            </a:ext>
          </a:extLst>
        </xdr:cNvPr>
        <xdr:cNvSpPr>
          <a:spLocks noChangeAspect="1" noChangeArrowheads="1"/>
        </xdr:cNvSpPr>
      </xdr:nvSpPr>
      <xdr:spPr bwMode="auto">
        <a:xfrm>
          <a:off x="23676429" y="1784479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133</xdr:row>
      <xdr:rowOff>0</xdr:rowOff>
    </xdr:from>
    <xdr:ext cx="304800" cy="302419"/>
    <xdr:sp macro="" textlink="">
      <xdr:nvSpPr>
        <xdr:cNvPr id="470" name="imgmasCP-2021-43874">
          <a:extLst>
            <a:ext uri="{FF2B5EF4-FFF2-40B4-BE49-F238E27FC236}">
              <a16:creationId xmlns:a16="http://schemas.microsoft.com/office/drawing/2014/main" id="{86BC0665-8B87-4243-9342-F0F29A957E54}"/>
            </a:ext>
          </a:extLst>
        </xdr:cNvPr>
        <xdr:cNvSpPr>
          <a:spLocks noChangeAspect="1" noChangeArrowheads="1"/>
        </xdr:cNvSpPr>
      </xdr:nvSpPr>
      <xdr:spPr bwMode="auto">
        <a:xfrm>
          <a:off x="23676429" y="17844796"/>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246529</xdr:colOff>
      <xdr:row>0</xdr:row>
      <xdr:rowOff>89648</xdr:rowOff>
    </xdr:from>
    <xdr:to>
      <xdr:col>1</xdr:col>
      <xdr:colOff>1031556</xdr:colOff>
      <xdr:row>1</xdr:row>
      <xdr:rowOff>381616</xdr:rowOff>
    </xdr:to>
    <xdr:pic>
      <xdr:nvPicPr>
        <xdr:cNvPr id="473" name="Imagen 472" descr="👈 Dorso de una mano con el dedo índice señalando hacia la izquierda Emoji  — Significado, copiar y pegar, combinaciónes">
          <a:hlinkClick xmlns:r="http://schemas.openxmlformats.org/officeDocument/2006/relationships" r:id="rId1"/>
          <a:extLst>
            <a:ext uri="{FF2B5EF4-FFF2-40B4-BE49-F238E27FC236}">
              <a16:creationId xmlns:a16="http://schemas.microsoft.com/office/drawing/2014/main" id="{078CDE6D-C4D7-45E3-9491-B2ACCF0CC6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147" y="89648"/>
          <a:ext cx="785027" cy="785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1535204</xdr:colOff>
      <xdr:row>0</xdr:row>
      <xdr:rowOff>168088</xdr:rowOff>
    </xdr:from>
    <xdr:to>
      <xdr:col>2</xdr:col>
      <xdr:colOff>1300131</xdr:colOff>
      <xdr:row>1</xdr:row>
      <xdr:rowOff>392206</xdr:rowOff>
    </xdr:to>
    <xdr:pic>
      <xdr:nvPicPr>
        <xdr:cNvPr id="474" name="Imagen 473" descr="Vista previa de imagen">
          <a:extLst>
            <a:ext uri="{FF2B5EF4-FFF2-40B4-BE49-F238E27FC236}">
              <a16:creationId xmlns:a16="http://schemas.microsoft.com/office/drawing/2014/main" id="{ACABD6C9-A44A-88EC-517E-8EB1C114F2E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49822" y="168088"/>
          <a:ext cx="1737162" cy="71717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rchivogeneral-my.sharepoint.com/personal/roberth_daniells_archivogeneral_gov_co/Documents/Roberth%20AGN/PAI/2017/Estructuracion%20PAI%202017/Recibidos%20areas/GES-F-04%20PAI%202017_SINAE_2911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abi&#225;n%20Camelo/Desktop/Back-Up%202020-13-16%20Fabian%20C/PAA%20Transversal/DE01-F15Vr7%20(2019-12-23)%20PAA%20Transversal%20V5.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ts2sicgov-my.sharepoint.com/Users/Fabi&#225;n%20Camelo/Desktop/Back-Up%202020-13-16%20Fabian%20C/PAA%20Transversal/DE01-F15Vr7%20(2019-12-23)%20PAA%20Transversal%20V5.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IC/SIC%202024/CONTROL%20MODIFICACIONES%20PI%20PA%20PA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rchivogeneral-my.sharepoint.com/personal/roberth_daniells_archivogeneral_gov_co/Documents/Roberth%20AGN/PAI/2017/Estructuracion%20PAI%202017/Recibidos%20areas/GES-F-04%20PAI%202017%2024-11-2016%20mtto-mej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 val="INURBE"/>
      <sheetName val="SOCIEDADES"/>
      <sheetName val="UNIDAD ICT"/>
      <sheetName val="Hoja2"/>
      <sheetName val="Hoja1"/>
      <sheetName val="DE01-F17"/>
      <sheetName val="Necesidades"/>
      <sheetName val="Puestos de trabajo 2020"/>
      <sheetName val="Planeación 2021"/>
      <sheetName val="Datos"/>
      <sheetName val="Necesidades de financiación"/>
      <sheetName val="PyP"/>
      <sheetName val="Formulario 1.1- Ingresos E.P"/>
      <sheetName val="Formulario 1.1A - Cálculo I-E.P"/>
      <sheetName val="Formulario 2- Gasto"/>
      <sheetName val="Formulario 3-Clas. Económica"/>
      <sheetName val="Formulario 4- Planta"/>
      <sheetName val="Formulario 4A - Nómina"/>
      <sheetName val="DESPLEGABLES"/>
      <sheetName val="Formulacion PA"/>
      <sheetName val="IMPRESIÓN"/>
      <sheetName val="DE01-F11"/>
      <sheetName val="TABLA DINÁMICA"/>
      <sheetName val="LISTAS"/>
      <sheetName val="PAA CONSOLIDADO"/>
      <sheetName val="VALIDADORES"/>
      <sheetName val="ALISTAMIENTO DE DATOS"/>
      <sheetName val="PUBLICACIÓN A SECOP"/>
      <sheetName val="PAA CONSOLIDADO V.9"/>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 val="PAA Formato Inversión"/>
      <sheetName val="DE01-F12"/>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Cadena de valor"/>
      <sheetName val="Indicador de producto"/>
      <sheetName val="Tipo de fuente"/>
      <sheetName val="Indicador de Gestión"/>
      <sheetName val="Productos"/>
      <sheetName val="PAA"/>
      <sheetName val="PERFILES"/>
      <sheetName val="DE01-F15"/>
      <sheetName val="Administrativa"/>
      <sheetName val="coactiva"/>
      <sheetName val="RNPC"/>
      <sheetName val="DE01-F15 (RNPC)"/>
      <sheetName val="Programación"/>
      <sheetName val="Necesidades financiación PTRM"/>
      <sheetName val="FOCALIZACIÓN"/>
      <sheetName val="REGIONALIZACIÓN"/>
      <sheetName val="ESRI_MAPINFO_SHEET"/>
      <sheetName val="PAA Recursos fisicos 2020 (sin "/>
      <sheetName val="Hoja1 (2)"/>
      <sheetName val="Hoja3"/>
      <sheetName val="PAA ADMINISTRACIÓN DE PERSONAL "/>
      <sheetName val="TH-ADMIN. PERSONAL"/>
      <sheetName val="TH- DESARROLLO"/>
      <sheetName val="SERVICIOS PERSONALES"/>
      <sheetName val="GD Y RF"/>
      <sheetName val="RESUMEN CUENTAS A-02"/>
      <sheetName val="GASTOS DE PERSONAL"/>
      <sheetName val="CUOTA FISC. Y AUD"/>
      <sheetName val="OIML"/>
      <sheetName val="OCDE"/>
      <sheetName val="SENTENCIAS"/>
      <sheetName val="CONCILIACIONES"/>
      <sheetName val="Incr sup al 3%"/>
      <sheetName val="Angel"/>
      <sheetName val="Formulacion PA (2)"/>
      <sheetName val="INSTRUCTIVO"/>
      <sheetName val="TODAS (2)"/>
      <sheetName val="TODAS"/>
      <sheetName val="Fichas "/>
      <sheetName val="4-7-5"/>
      <sheetName val="PAA  RT Y ML 2020"/>
      <sheetName val="FUNCIONAMIENTO"/>
      <sheetName val="TH A-02"/>
      <sheetName val="SERVICIOS A-02"/>
      <sheetName val="GD Y RF A-02"/>
      <sheetName val="SOLUCIÓN INMB. C-3599-0200-4"/>
      <sheetName val="OSCAE C-3599-0200-5"/>
      <sheetName val="OTI C-3599-0200-6"/>
      <sheetName val="INFRAESTRUCTURA C-3599-0200-7"/>
      <sheetName val="TRANSVERSAL C-3599-0200-8"/>
      <sheetName val="SOLUCIÓN INMOB.2 3599-0200-9"/>
      <sheetName val="RED 3503-0200-9"/>
      <sheetName val="CAMARAS C-3503-0200-10"/>
      <sheetName val="JURISDICCIONAL C-3503-0200-11"/>
      <sheetName val="DATOS C-3503-0200-12"/>
      <sheetName val="COMPETENCIA C-3503-0200-13"/>
      <sheetName val="PROP. INDUSTRIAL C-3503-0200-14"/>
      <sheetName val="CONSUMIDOR C-3503-0200-15"/>
      <sheetName val="RT Y ML C-3503-0200-16"/>
      <sheetName val="BALANCE PAA"/>
      <sheetName val="TAB. DINÁMICA - EPD"/>
      <sheetName val="TAB. DINÁMICA - EPA"/>
      <sheetName val="EPD"/>
      <sheetName val="EPA"/>
      <sheetName val="Evaluaciones Dependencias (2)"/>
      <sheetName val="CONSULTA"/>
      <sheetName val="SIGI MES SEPTIEMBRE"/>
      <sheetName val="PAA Despacho Secretaria 2020 (5"/>
      <sheetName val="PAA DESARROLLO TALENTO HUMANO f"/>
      <sheetName val="Hoja4"/>
      <sheetName val="2019 actualizado"/>
      <sheetName val="2020 actualizado"/>
      <sheetName val="2019 RESUMEN"/>
      <sheetName val="2020  RESUMEN"/>
      <sheetName val="2019 detalle"/>
      <sheetName val="2020 detalle"/>
      <sheetName val="Convenios"/>
      <sheetName val="Cuota"/>
      <sheetName val="Por producto"/>
      <sheetName val="Por producto plano"/>
      <sheetName val="PAA CONSOLIDADO V.78"/>
      <sheetName val="5.1 Inversión Prog."/>
      <sheetName val="PAA CONSOLIDADO (SIN PREVIO)"/>
      <sheetName val="TD CONSOLIDADO (SIN PREVIO)"/>
      <sheetName val="PAA CONSOLIDADO V.13"/>
      <sheetName val="Programas Presupuestales"/>
      <sheetName val="1. Principales Metas"/>
      <sheetName val="2. Ingresos"/>
      <sheetName val="2.1 Ingresos supuestos"/>
      <sheetName val="2.2 Tendencia Ingresos"/>
      <sheetName val="3. MGMP Sector"/>
      <sheetName val="3. Vig. Futuras"/>
      <sheetName val="3.1 V.F. Gráfica"/>
      <sheetName val="4. MGMP FTO. Sector"/>
      <sheetName val="4.1 MGMP FTO. Entidad"/>
      <sheetName val="Pendientes"/>
      <sheetName val="Ingresos SIC"/>
      <sheetName val="Detalle Vig Futuras"/>
      <sheetName val="Resumen"/>
      <sheetName val="Inv"/>
      <sheetName val="Exp Inv"/>
      <sheetName val="4.2 MGMP FTO. Entidad"/>
      <sheetName val="5. Inversión"/>
      <sheetName val="5.2 Inversión Prog."/>
      <sheetName val="5.3 PXQ Princ. Prog. (1)"/>
      <sheetName val="5.3 PXQ Princ. Prog. (2)"/>
      <sheetName val="5.3 PXQ Princ. Prog. (3)"/>
      <sheetName val="6.1 Acuerdo de Paz FTO."/>
      <sheetName val="6.2 Acuerdo de Paz Inversión"/>
      <sheetName val="6.3 Víctimas FUNC."/>
      <sheetName val="6.4 Víctimas INV."/>
      <sheetName val="6.5 Equidad Mujer Func."/>
      <sheetName val="6.6 Equidad Mujer Inv."/>
      <sheetName val="6.7 Indígenas_Func."/>
      <sheetName val="6.8 Indígenas_Inv."/>
      <sheetName val="Anexo_PND indígenas MPC"/>
      <sheetName val=" Anexo_ indigenas CRIC"/>
      <sheetName val="6.9 NARP_Func."/>
      <sheetName val="6.10 NARP_Inv."/>
      <sheetName val=" Anexo_PND NARP"/>
      <sheetName val="6.11 Rrom_Func."/>
      <sheetName val="6.12 Rrom_Inv."/>
      <sheetName val="6.6 Anexo_PND Rrom"/>
      <sheetName val="Necesidades financiación"/>
      <sheetName val="Eventos"/>
      <sheetName val="Arbol"/>
      <sheetName val="Avance financiero"/>
      <sheetName val="Avance Físico"/>
      <sheetName val="Proyectos - Objetivos Generales"/>
      <sheetName val="Necesidades Ad Propiedas Ind"/>
      <sheetName val="Calculo MGA"/>
      <sheetName val="PLAN DE MEJORAMIENTO"/>
      <sheetName val="Contratistas Base"/>
      <sheetName val="SD"/>
      <sheetName val="NC"/>
      <sheetName val="CIGEPI"/>
      <sheetName val="VIA GUBERNATIVA"/>
      <sheetName val="DESPACHO"/>
      <sheetName val="METAS"/>
      <sheetName val="HISTORICO EVENTOS"/>
      <sheetName val="Estructura del Informe"/>
      <sheetName val="Sostenibilidad"/>
      <sheetName val="Política"/>
      <sheetName val="Evoluvión"/>
      <sheetName val="G4-2."/>
      <sheetName val="G4-12"/>
      <sheetName val="G4-24"/>
      <sheetName val="G4-25"/>
      <sheetName val="G4-26"/>
      <sheetName val="G4-27"/>
      <sheetName val="G4-15"/>
      <sheetName val="G4-16"/>
      <sheetName val="LA4"/>
      <sheetName val="HR2"/>
      <sheetName val="EC1"/>
      <sheetName val="HR3"/>
      <sheetName val="HR4"/>
      <sheetName val="HR5"/>
      <sheetName val="HR6"/>
      <sheetName val="HR9"/>
      <sheetName val="HR12"/>
      <sheetName val="SO4"/>
      <sheetName val="SO5"/>
      <sheetName val="EC7"/>
      <sheetName val="EC9"/>
      <sheetName val="Innovación"/>
      <sheetName val="Gestión de Innovación"/>
      <sheetName val="Ruta N, Ártica, ClústerTIC"/>
      <sheetName val="Ciudades Inteligentes "/>
      <sheetName val="4G LTE Inalámbrico"/>
      <sheetName val="Auto instalación"/>
      <sheetName val="Cajita Feliz  "/>
      <sheetName val="Teléfonos Públicos inteligentes"/>
      <sheetName val=" Otros Proyectos "/>
      <sheetName val="EC8"/>
      <sheetName val="SO1"/>
      <sheetName val="SO2"/>
      <sheetName val="SO3"/>
      <sheetName val="SO6"/>
      <sheetName val="SO7"/>
      <sheetName val="SO8"/>
      <sheetName val="SO9"/>
      <sheetName val="SO10"/>
      <sheetName val="SO11"/>
      <sheetName val="READ ME"/>
      <sheetName val="G3.1 OGSS Content Index"/>
      <sheetName val="G3.1 OGSS Checklist"/>
      <sheetName val="Sheet1 (2)"/>
      <sheetName val="Sheet1"/>
      <sheetName val="Estrategia y Análisis"/>
      <sheetName val="Perfil de la Organización"/>
      <sheetName val="Parámetros de la Memoria"/>
      <sheetName val="Gob, Com y Par Grupos Int"/>
      <sheetName val="EC2"/>
      <sheetName val="EC3"/>
      <sheetName val="EC4"/>
      <sheetName val="EC5"/>
      <sheetName val="EC6"/>
      <sheetName val=" Indicadores GRI ENDESA"/>
      <sheetName val="EC"/>
      <sheetName val="EMGESA Datos EC"/>
      <sheetName val="CODENSA Datos EC"/>
      <sheetName val="EN"/>
      <sheetName val="EN-datos"/>
      <sheetName val="LA"/>
      <sheetName val="LA-Datos"/>
      <sheetName val="HR"/>
      <sheetName val="HR-Datos"/>
      <sheetName val="SO"/>
      <sheetName val="SO-Datos"/>
      <sheetName val="PR"/>
      <sheetName val="PR-Datos"/>
      <sheetName val="EU"/>
      <sheetName val="EU  Graficos"/>
      <sheetName val="Anexo1.EN3 Conversión a GJ"/>
      <sheetName val="Anexo2-EN16-17"/>
      <sheetName val="Información adicional EC"/>
      <sheetName val="Información adicional EU"/>
      <sheetName val="Datos EC"/>
      <sheetName val="Datos EC2"/>
      <sheetName val="G4-1"/>
      <sheetName val="G4-2"/>
      <sheetName val="G4-3"/>
      <sheetName val="G4-4"/>
      <sheetName val="G4-5"/>
      <sheetName val="G4-6"/>
      <sheetName val="G4-7"/>
      <sheetName val="G4-8"/>
      <sheetName val="G4-9"/>
      <sheetName val="G4-10"/>
      <sheetName val="G4-11"/>
      <sheetName val="G4-13"/>
      <sheetName val="G4-14"/>
      <sheetName val="G4-17"/>
      <sheetName val="G4-18"/>
      <sheetName val="G4-19"/>
      <sheetName val="G4-20"/>
      <sheetName val="G4-21"/>
      <sheetName val="G4-22"/>
      <sheetName val="G4-23"/>
      <sheetName val="G4-28"/>
      <sheetName val="G4-29"/>
      <sheetName val="G4-30"/>
      <sheetName val="G4-31"/>
      <sheetName val="G4-32"/>
      <sheetName val="G4-33"/>
      <sheetName val="G4-34"/>
      <sheetName val="G4-35"/>
      <sheetName val="G4-36"/>
      <sheetName val="G4-37"/>
      <sheetName val="G4-38"/>
      <sheetName val="G4-39"/>
      <sheetName val="G4-40"/>
      <sheetName val="G4-41"/>
      <sheetName val="G4-42"/>
      <sheetName val="G4-43"/>
      <sheetName val="G4-44"/>
      <sheetName val="G4-45"/>
      <sheetName val="G4-46"/>
      <sheetName val="G4-47"/>
      <sheetName val="G4-48"/>
      <sheetName val="G4-49"/>
      <sheetName val="G4-50"/>
      <sheetName val="G4-51"/>
      <sheetName val="G4-52"/>
      <sheetName val="G4-53"/>
      <sheetName val="G4-54"/>
      <sheetName val="G4-55"/>
      <sheetName val="G4-56"/>
      <sheetName val="G4-57"/>
      <sheetName val="G4-58"/>
      <sheetName val="G4-30 (2)"/>
      <sheetName val="Hoja33"/>
      <sheetName val="Hoja34"/>
      <sheetName val="Hoja35"/>
      <sheetName val="Hoja36"/>
      <sheetName val="Hoja37"/>
      <sheetName val="Hoja38"/>
      <sheetName val="Hoja39"/>
      <sheetName val="Hoja40"/>
      <sheetName val="Hoja41"/>
      <sheetName val="Hoja42"/>
      <sheetName val="Hoja43"/>
      <sheetName val="Hoja44"/>
      <sheetName val="Hoja45"/>
      <sheetName val="Hoja46"/>
      <sheetName val="Hoja47"/>
      <sheetName val="Hoja48"/>
      <sheetName val="Hoja49"/>
      <sheetName val="Hoja50"/>
      <sheetName val="Hoja51"/>
      <sheetName val="Hoja52"/>
      <sheetName val="Hoja53"/>
      <sheetName val="Hoja54"/>
      <sheetName val="Hoja55"/>
      <sheetName val="102-6"/>
      <sheetName val="102-9"/>
      <sheetName val="102-15"/>
      <sheetName val="102-18"/>
      <sheetName val="102-22"/>
      <sheetName val="102-23"/>
      <sheetName val="102-42"/>
      <sheetName val="102-43"/>
      <sheetName val="102-44"/>
      <sheetName val="LA1"/>
      <sheetName val="LA2"/>
      <sheetName val="LA3"/>
      <sheetName val="LA5"/>
      <sheetName val="LA6"/>
      <sheetName val="LA7"/>
      <sheetName val="LA8"/>
      <sheetName val="LA9"/>
      <sheetName val="LA10"/>
      <sheetName val="LA11"/>
      <sheetName val="LA12"/>
      <sheetName val="LA13"/>
      <sheetName val="LA14"/>
      <sheetName val="LA15"/>
      <sheetName val="LA16"/>
      <sheetName val="NO EJECUTABLE"/>
      <sheetName val="IMPREVISTOS"/>
      <sheetName val="CONSOLIDADO INV"/>
      <sheetName val="BASE CONS"/>
      <sheetName val="CONSOLIDADO FCTO"/>
      <sheetName val="CIFRAS ENVÍO MHCP"/>
      <sheetName val="PAA CONSOLIDADO V.90"/>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t="str">
            <v xml:space="preserve"> </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t="str">
            <v xml:space="preserve"> </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 sheetId="2" refreshError="1"/>
      <sheetData sheetId="3" refreshError="1"/>
      <sheetData sheetId="4"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t="str">
            <v xml:space="preserve"> </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 sheetId="5">
        <row r="9">
          <cell r="V9" t="str">
            <v>REALIZACION Y CONTRATACION ESTUDIOS</v>
          </cell>
        </row>
      </sheetData>
      <sheetData sheetId="6"/>
      <sheetData sheetId="7">
        <row r="4">
          <cell r="D4" t="str">
            <v>Mejoramiento en la calidad de la gestión estratégica de la Superintendencia de Industria y Comercio a nivel Nacional</v>
          </cell>
        </row>
      </sheetData>
      <sheetData sheetId="8"/>
      <sheetData sheetId="9" refreshError="1"/>
      <sheetData sheetId="10"/>
      <sheetData sheetId="11">
        <row r="64">
          <cell r="A64" t="str">
            <v>Plan de Acción Anual - PAA</v>
          </cell>
        </row>
      </sheetData>
      <sheetData sheetId="12" refreshError="1"/>
      <sheetData sheetId="13"/>
      <sheetData sheetId="14"/>
      <sheetData sheetId="15"/>
      <sheetData sheetId="16"/>
      <sheetData sheetId="17"/>
      <sheetData sheetId="18"/>
      <sheetData sheetId="19"/>
      <sheetData sheetId="20"/>
      <sheetData sheetId="21">
        <row r="92">
          <cell r="A92" t="str">
            <v>Delegatura para la Protección de la Competencia</v>
          </cell>
        </row>
      </sheetData>
      <sheetData sheetId="22"/>
      <sheetData sheetId="23"/>
      <sheetData sheetId="24"/>
      <sheetData sheetId="25">
        <row r="2">
          <cell r="A2" t="str">
            <v>Convenios</v>
          </cell>
        </row>
      </sheetData>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108">
          <cell r="C108" t="str">
            <v>Solicitud de información a los Proveedores</v>
          </cell>
        </row>
      </sheetData>
      <sheetData sheetId="75">
        <row r="90">
          <cell r="E90" t="str">
            <v>Solicitud de información a los Proveedores</v>
          </cell>
        </row>
      </sheetData>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ow r="2">
          <cell r="A2" t="str">
            <v>Archivo histórico inventariado</v>
          </cell>
        </row>
      </sheetData>
      <sheetData sheetId="102"/>
      <sheetData sheetId="103"/>
      <sheetData sheetId="104">
        <row r="170">
          <cell r="D170" t="str">
            <v>N/A</v>
          </cell>
        </row>
      </sheetData>
      <sheetData sheetId="105"/>
      <sheetData sheetId="106"/>
      <sheetData sheetId="107"/>
      <sheetData sheetId="108"/>
      <sheetData sheetId="109"/>
      <sheetData sheetId="110"/>
      <sheetData sheetId="111"/>
      <sheetData sheetId="112"/>
      <sheetData sheetId="113"/>
      <sheetData sheetId="114" refreshError="1"/>
      <sheetData sheetId="115"/>
      <sheetData sheetId="116"/>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5">
          <cell r="F5" t="str">
            <v>1.1-3-1</v>
          </cell>
        </row>
      </sheetData>
      <sheetData sheetId="134"/>
      <sheetData sheetId="135"/>
      <sheetData sheetId="136"/>
      <sheetData sheetId="137" refreshError="1"/>
      <sheetData sheetId="138"/>
      <sheetData sheetId="139"/>
      <sheetData sheetId="140"/>
      <sheetData sheetId="141">
        <row r="189">
          <cell r="D189" t="str">
            <v xml:space="preserve">GESTION DOCUMENTAL Y RECURSOS FISICOS </v>
          </cell>
        </row>
      </sheetData>
      <sheetData sheetId="142"/>
      <sheetData sheetId="143"/>
      <sheetData sheetId="144"/>
      <sheetData sheetId="145"/>
      <sheetData sheetId="146"/>
      <sheetData sheetId="147"/>
      <sheetData sheetId="148">
        <row r="4186">
          <cell r="C4186" t="str">
            <v>Concurso de méritos con precalificación</v>
          </cell>
        </row>
      </sheetData>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sheetData sheetId="179"/>
      <sheetData sheetId="180"/>
      <sheetData sheetId="181" refreshError="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sheetData sheetId="222"/>
      <sheetData sheetId="223"/>
      <sheetData sheetId="224">
        <row r="19">
          <cell r="B19" t="str">
            <v>Departamento</v>
          </cell>
        </row>
      </sheetData>
      <sheetData sheetId="225"/>
      <sheetData sheetId="226"/>
      <sheetData sheetId="227"/>
      <sheetData sheetId="228" refreshError="1"/>
      <sheetData sheetId="229"/>
      <sheetData sheetId="230"/>
      <sheetData sheetId="231"/>
      <sheetData sheetId="232"/>
      <sheetData sheetId="233"/>
      <sheetData sheetId="234"/>
      <sheetData sheetId="235"/>
      <sheetData sheetId="236"/>
      <sheetData sheetId="237" refreshError="1"/>
      <sheetData sheetId="238" refreshError="1"/>
      <sheetData sheetId="239" refreshError="1"/>
      <sheetData sheetId="240" refreshError="1"/>
      <sheetData sheetId="241" refreshError="1"/>
      <sheetData sheetId="242"/>
      <sheetData sheetId="243"/>
      <sheetData sheetId="244"/>
      <sheetData sheetId="245"/>
      <sheetData sheetId="246"/>
      <sheetData sheetId="247"/>
      <sheetData sheetId="248"/>
      <sheetData sheetId="249">
        <row r="53">
          <cell r="AQ53" t="str">
            <v>Si</v>
          </cell>
        </row>
      </sheetData>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sheetData sheetId="259"/>
      <sheetData sheetId="260">
        <row r="29">
          <cell r="AO29" t="str">
            <v>Si</v>
          </cell>
        </row>
      </sheetData>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row r="11">
          <cell r="B11" t="str">
            <v>Financiero</v>
          </cell>
        </row>
      </sheetData>
      <sheetData sheetId="276"/>
      <sheetData sheetId="277"/>
      <sheetData sheetId="278"/>
      <sheetData sheetId="279"/>
      <sheetData sheetId="280"/>
      <sheetData sheetId="281" refreshError="1"/>
      <sheetData sheetId="282" refreshError="1"/>
      <sheetData sheetId="283" refreshError="1"/>
      <sheetData sheetId="284">
        <row r="1">
          <cell r="B1" t="str">
            <v xml:space="preserve">yes </v>
          </cell>
        </row>
      </sheetData>
      <sheetData sheetId="285" refreshError="1"/>
      <sheetData sheetId="286"/>
      <sheetData sheetId="287">
        <row r="79">
          <cell r="B79" t="str">
            <v>Marca</v>
          </cell>
        </row>
      </sheetData>
      <sheetData sheetId="288"/>
      <sheetData sheetId="289"/>
      <sheetData sheetId="290" refreshError="1"/>
      <sheetData sheetId="291"/>
      <sheetData sheetId="292">
        <row r="54">
          <cell r="AI54" t="str">
            <v>Sí</v>
          </cell>
        </row>
      </sheetData>
      <sheetData sheetId="293" refreshError="1"/>
      <sheetData sheetId="294" refreshError="1"/>
      <sheetData sheetId="295"/>
      <sheetData sheetId="296"/>
      <sheetData sheetId="297">
        <row r="43">
          <cell r="A43" t="str">
            <v>si</v>
          </cell>
        </row>
      </sheetData>
      <sheetData sheetId="298"/>
      <sheetData sheetId="299"/>
      <sheetData sheetId="300">
        <row r="59">
          <cell r="C59">
            <v>2009</v>
          </cell>
        </row>
      </sheetData>
      <sheetData sheetId="301"/>
      <sheetData sheetId="302">
        <row r="3">
          <cell r="E3">
            <v>2014</v>
          </cell>
        </row>
      </sheetData>
      <sheetData sheetId="303"/>
      <sheetData sheetId="304">
        <row r="15">
          <cell r="A15" t="str">
            <v>Raza</v>
          </cell>
        </row>
      </sheetData>
      <sheetData sheetId="305"/>
      <sheetData sheetId="306">
        <row r="3">
          <cell r="A3" t="str">
            <v>Programas de desarrollo</v>
          </cell>
        </row>
      </sheetData>
      <sheetData sheetId="307"/>
      <sheetData sheetId="308">
        <row r="5">
          <cell r="A5" t="str">
            <v>X</v>
          </cell>
        </row>
      </sheetData>
      <sheetData sheetId="309"/>
      <sheetData sheetId="310">
        <row r="19">
          <cell r="A19" t="str">
            <v>Resuelta</v>
          </cell>
        </row>
      </sheetData>
      <sheetData sheetId="311"/>
      <sheetData sheetId="312"/>
      <sheetData sheetId="313" refreshError="1"/>
      <sheetData sheetId="314" refreshError="1"/>
      <sheetData sheetId="315">
        <row r="43">
          <cell r="A43" t="str">
            <v>si</v>
          </cell>
        </row>
      </sheetData>
      <sheetData sheetId="316"/>
      <sheetData sheetId="317"/>
      <sheetData sheetId="318"/>
      <sheetData sheetId="319"/>
      <sheetData sheetId="320">
        <row r="28">
          <cell r="B28" t="str">
            <v>Marca</v>
          </cell>
        </row>
      </sheetData>
      <sheetData sheetId="321"/>
      <sheetData sheetId="322"/>
      <sheetData sheetId="323"/>
      <sheetData sheetId="324"/>
      <sheetData sheetId="325"/>
      <sheetData sheetId="326"/>
      <sheetData sheetId="327"/>
      <sheetData sheetId="328"/>
      <sheetData sheetId="329"/>
      <sheetData sheetId="330"/>
      <sheetData sheetId="331"/>
      <sheetData sheetId="332"/>
      <sheetData sheetId="333">
        <row r="17">
          <cell r="CD17" t="str">
            <v>Lista de las entidades o grupos incluidos en G4-17 para los cuales el aspecto no es material</v>
          </cell>
        </row>
      </sheetData>
      <sheetData sheetId="334"/>
      <sheetData sheetId="335"/>
      <sheetData sheetId="336"/>
      <sheetData sheetId="337"/>
      <sheetData sheetId="338"/>
      <sheetData sheetId="339"/>
      <sheetData sheetId="340"/>
      <sheetData sheetId="341">
        <row r="28">
          <cell r="B28" t="str">
            <v>Índice de GRI para la opción esencial «de conformidad» con la Guía</v>
          </cell>
        </row>
      </sheetData>
      <sheetData sheetId="342"/>
      <sheetData sheetId="343"/>
      <sheetData sheetId="344"/>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row r="29">
          <cell r="W29" t="str">
            <v>SI</v>
          </cell>
        </row>
      </sheetData>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v>0</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v>0</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v>0</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Plan de Accion Inversion"/>
      <sheetName val="Hoja3"/>
    </sheetNames>
    <sheetDataSet>
      <sheetData sheetId="0"/>
      <sheetData sheetId="1"/>
      <sheetData sheetId="2">
        <row r="77">
          <cell r="I77" t="str">
            <v>Dirección_General</v>
          </cell>
        </row>
        <row r="78">
          <cell r="I78" t="str">
            <v>Secretaría_General</v>
          </cell>
        </row>
        <row r="79">
          <cell r="I79" t="str">
            <v>Subdirección_de_Asistencia_Técnica_y_Proyectos_Archivísticos</v>
          </cell>
        </row>
        <row r="80">
          <cell r="I80" t="str">
            <v>Subdirección_del_Patrimonio_Documental</v>
          </cell>
        </row>
        <row r="81">
          <cell r="I81" t="str">
            <v>Subdirección_del_Sistema_Nacional_de_Archivos</v>
          </cell>
        </row>
        <row r="82">
          <cell r="I82" t="str">
            <v>Subdirección_de_Tecnologías_de_la_Información_Archivística_y_Documento_Electrónico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refreshError="1"/>
      <sheetData sheetId="1" refreshError="1"/>
      <sheetData sheetId="2" refreshError="1"/>
      <sheetData sheetId="3">
        <row r="4">
          <cell r="C4" t="str">
            <v>Solicitud de información a los Proveedores</v>
          </cell>
          <cell r="D4" t="str">
            <v xml:space="preserve">Enero </v>
          </cell>
        </row>
        <row r="5">
          <cell r="C5" t="str">
            <v>Licitación pública</v>
          </cell>
          <cell r="D5" t="str">
            <v>Febrero</v>
          </cell>
        </row>
        <row r="6">
          <cell r="C6" t="str">
            <v>Concurso de méritos con precalificación</v>
          </cell>
          <cell r="D6" t="str">
            <v>Marzo</v>
          </cell>
        </row>
        <row r="7">
          <cell r="C7" t="str">
            <v>Concurso de méritos abierto</v>
          </cell>
          <cell r="D7" t="str">
            <v>Abril</v>
          </cell>
        </row>
        <row r="8">
          <cell r="C8" t="str">
            <v>Contratación directa</v>
          </cell>
          <cell r="D8" t="str">
            <v>Mayo</v>
          </cell>
        </row>
        <row r="9">
          <cell r="C9" t="str">
            <v>Selección abreviada menor cuantía</v>
          </cell>
          <cell r="D9" t="str">
            <v>Junio</v>
          </cell>
        </row>
        <row r="10">
          <cell r="C10" t="str">
            <v>Selección abreviada subasta inversa</v>
          </cell>
          <cell r="D10" t="str">
            <v>Julio</v>
          </cell>
        </row>
        <row r="11">
          <cell r="C11" t="str">
            <v>Selección abreviada subasta inversa (No disponible)</v>
          </cell>
          <cell r="D11" t="str">
            <v>Agosto</v>
          </cell>
        </row>
        <row r="12">
          <cell r="C12" t="str">
            <v>Mínima cuantía</v>
          </cell>
          <cell r="D12" t="str">
            <v>Septiembre</v>
          </cell>
        </row>
        <row r="13">
          <cell r="C13" t="str">
            <v>Publicación contratación régimen especial - Selección de comisionista</v>
          </cell>
          <cell r="D13" t="str">
            <v>Octubre</v>
          </cell>
        </row>
        <row r="14">
          <cell r="C14" t="str">
            <v>Publicación contratación régimen especial - Enajenación de bienes para intermediarios idóneos</v>
          </cell>
          <cell r="D14" t="str">
            <v>Noviembre</v>
          </cell>
        </row>
        <row r="15">
          <cell r="C15" t="str">
            <v>Publicación contratación régimen especial - Régimen especial</v>
          </cell>
          <cell r="D15" t="str">
            <v>Diciembre</v>
          </cell>
        </row>
        <row r="16">
          <cell r="C16" t="str">
            <v>Publicación contratación régimen especial - Banco multilateral y organismos multilaterales</v>
          </cell>
        </row>
        <row r="17">
          <cell r="C17" t="str">
            <v>Selección abreviada - acuerdo marco</v>
          </cell>
        </row>
        <row r="22">
          <cell r="C22" t="str">
            <v>Propios - 20 - Ingresos corrientes</v>
          </cell>
        </row>
        <row r="23">
          <cell r="C23" t="str">
            <v>Propios - 21 - Otros recursos de tesorería</v>
          </cell>
        </row>
        <row r="24">
          <cell r="C24" t="str">
            <v>Nación - 10 - Recursos Corrientes</v>
          </cell>
        </row>
        <row r="25">
          <cell r="C25" t="str">
            <v>Nación - 11 - Otros Recursos del Tesoro</v>
          </cell>
        </row>
        <row r="36">
          <cell r="C36" t="str">
            <v>N/A</v>
          </cell>
        </row>
        <row r="37">
          <cell r="C37" t="str">
            <v>No solicitadas</v>
          </cell>
        </row>
        <row r="38">
          <cell r="C38" t="str">
            <v>Solicitadas</v>
          </cell>
        </row>
        <row r="39">
          <cell r="C39" t="str">
            <v>Aprobadas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refreshError="1"/>
      <sheetData sheetId="1" refreshError="1"/>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DE01-F13 2022"/>
      <sheetName val="DE01-F13 2023"/>
      <sheetName val="DE01-F13 2024"/>
    </sheetNames>
    <sheetDataSet>
      <sheetData sheetId="0">
        <row r="2">
          <cell r="A2" t="str">
            <v>1 - Fortalecimiento de la atención y promoción de trámites y servicios en el marco del sistema de propiedad industrial a nivel  Nacional</v>
          </cell>
          <cell r="B2" t="str">
            <v>1 - Fortalecimiento de la atención y promoción de trámites y servicios en el marco del sistema de propiedad industrial a nivel  Nacional</v>
          </cell>
          <cell r="C2" t="str">
            <v>10 OAJ</v>
          </cell>
        </row>
        <row r="3">
          <cell r="A3" t="str">
            <v>2 - Fortalecimiento de la función de inspección, control y vigilancia de la Superintendencia de Industria y Comercio en el marco del Subsistema Nacional de Calidad, el régimen de control de precios y el sector valuatorio a nivel  Nacional</v>
          </cell>
          <cell r="B3" t="str">
            <v>2 - Fortalecimiento de la función de inspección, control y vigilancia de la Superintendencia de Industria y Comercio en el marco del Subsistema Nacional de Calidad, el régimen de control de precios y el sector valuatorio a nivel  Nacional</v>
          </cell>
          <cell r="C3" t="str">
            <v>11 COBRO COACTIVO</v>
          </cell>
        </row>
        <row r="4">
          <cell r="A4" t="str">
            <v>3 - Fortalecimiento de la función jurisdiccional de la Superintendencia de industria y comercio a nivel  Nacional</v>
          </cell>
          <cell r="B4" t="str">
            <v>3 - Fortalecimiento de la función jurisdiccional de la Superintendencia de industria y comercio a nivel  Nacional</v>
          </cell>
          <cell r="C4" t="str">
            <v>12 REGULACIÓN</v>
          </cell>
        </row>
        <row r="5">
          <cell r="A5" t="str">
            <v>4 - Fortalecimiento de la protección de datos personales a nivel  Nacional</v>
          </cell>
          <cell r="B5" t="str">
            <v>4 - Fortalecimiento de la protección de datos personales a nivel  Nacional</v>
          </cell>
          <cell r="C5" t="str">
            <v>20 OTI</v>
          </cell>
        </row>
        <row r="6">
          <cell r="A6" t="str">
            <v>5 - Fortalecimiento del régimen de protección de la libre competencia económica en los mercados a nivel  Nacional</v>
          </cell>
          <cell r="B6" t="str">
            <v>5 - Fortalecimiento del régimen de protección de la libre competencia económica en los mercados a nivel  Nacional</v>
          </cell>
          <cell r="C6" t="str">
            <v>30 OAP</v>
          </cell>
        </row>
        <row r="7">
          <cell r="A7" t="str">
            <v>6 - Fortalecimiento del Sistema de Atención al Ciudadano de la Superintendencia de Industria y Comercio a nivel  Nacional</v>
          </cell>
          <cell r="B7" t="str">
            <v>6 - Fortalecimiento del Sistema de Atención al Ciudadano de la Superintendencia de Industria y Comercio a nivel  Nacional</v>
          </cell>
          <cell r="C7" t="str">
            <v>37 ESTUDIOS ECONÓMICOS</v>
          </cell>
        </row>
        <row r="8">
          <cell r="A8" t="str">
            <v>7 - Incremento de la cobertura de los servicios de la Red Nacional de Protección al Consumidor en el territorio  Nacional</v>
          </cell>
          <cell r="B8" t="str">
            <v>7 - Incremento de la cobertura de los servicios de la Red Nacional de Protección al Consumidor en el territorio  Nacional</v>
          </cell>
          <cell r="C8" t="str">
            <v>38 ASUNTOS INTERNACIONALES</v>
          </cell>
        </row>
        <row r="9">
          <cell r="A9" t="str">
            <v>8 - Mejoramiento de los Sistemas de Información y servicios tecnológicos de la Superintendencia de Industria y Comercio en el territorio  Nacional</v>
          </cell>
          <cell r="B9" t="str">
            <v>8 - Mejoramiento de los Sistemas de Información y servicios tecnológicos de la Superintendencia de Industria y Comercio en el territorio  Nacional</v>
          </cell>
          <cell r="C9" t="str">
            <v xml:space="preserve">50 OCI </v>
          </cell>
        </row>
        <row r="10">
          <cell r="A10" t="str">
            <v>9 - Mejoramiento del control y vigilancia a las cámaras de comercio y comerciantes a nivel  Nacional</v>
          </cell>
          <cell r="B10" t="str">
            <v>9 - Mejoramiento del control y vigilancia a las cámaras de comercio y comerciantes a nivel  Nacional</v>
          </cell>
          <cell r="C10" t="str">
            <v>60 GESTIÓN JUDICIAL</v>
          </cell>
        </row>
        <row r="11">
          <cell r="A11" t="str">
            <v>10 - Mejoramiento en la calidad de la gestión estratégica de la Superintendencia de Industria y Comercio a nivel Nacional</v>
          </cell>
          <cell r="B11" t="str">
            <v>10 - Mejoramiento en la calidad de la gestión estratégica de la Superintendencia de Industria y Comercio a nivel Nacional</v>
          </cell>
          <cell r="C11" t="str">
            <v>71 FORMACIÓN</v>
          </cell>
        </row>
        <row r="12">
          <cell r="A12" t="str">
            <v>11 - Mejoramiento en la ejecución de las funciones asignadas en materia de protección al consumidor a nivel  Nacional</v>
          </cell>
          <cell r="B12" t="str">
            <v>11 - Mejoramiento en la ejecución de las funciones asignadas en materia de protección al consumidor a nivel  Nacional</v>
          </cell>
          <cell r="C12" t="str">
            <v>72 ATENCIÓN AL CIUDADANO</v>
          </cell>
        </row>
        <row r="13">
          <cell r="A13" t="str">
            <v>1 - Administración de talento humano - FUNCIONAMIENTO</v>
          </cell>
          <cell r="C13" t="str">
            <v>73 COMUNICACIONES</v>
          </cell>
        </row>
        <row r="14">
          <cell r="A14" t="str">
            <v>2 - Administrativa - FUNCIONAMIENTO</v>
          </cell>
          <cell r="C14" t="str">
            <v>100 SECRETARIA GENERAL</v>
          </cell>
        </row>
        <row r="15">
          <cell r="A15" t="str">
            <v>3 - Consumidor, Recursos FUTIC - FUNCIONAMIENTO</v>
          </cell>
          <cell r="C15" t="str">
            <v>103 CONTROL DISCIPLINARIO</v>
          </cell>
        </row>
        <row r="16">
          <cell r="A16" t="str">
            <v>4 - Desarrollo TH - FUNCIONAMIENTO</v>
          </cell>
          <cell r="C16" t="str">
            <v>104 NOTIFICACIONES</v>
          </cell>
        </row>
        <row r="17">
          <cell r="A17" t="str">
            <v>5 - Despacho Secretaría General - FUNCIONAMIENTO</v>
          </cell>
          <cell r="C17" t="str">
            <v>105 CONTRATACIÓN</v>
          </cell>
        </row>
        <row r="18">
          <cell r="A18" t="str">
            <v>6 - Oficina de Tecnología e Informática - FUNCIONAMIENTO</v>
          </cell>
          <cell r="C18" t="str">
            <v>111 ADMON PERSONAL</v>
          </cell>
        </row>
        <row r="19">
          <cell r="C19" t="str">
            <v>117 DESARROLLO TH</v>
          </cell>
        </row>
        <row r="20">
          <cell r="C20" t="str">
            <v>130 DIRECCIÓN FINANCIERA</v>
          </cell>
        </row>
        <row r="21">
          <cell r="C21" t="str">
            <v>141 GESTIÓN DOCUMENTAL</v>
          </cell>
        </row>
        <row r="22">
          <cell r="C22" t="str">
            <v>142 SERV ADTIVOS RF</v>
          </cell>
        </row>
        <row r="23">
          <cell r="C23" t="str">
            <v>1000 COMPETENCIA</v>
          </cell>
        </row>
        <row r="24">
          <cell r="C24" t="str">
            <v>1020 CÁMARAS</v>
          </cell>
        </row>
        <row r="25">
          <cell r="C25" t="str">
            <v>2000 PROPIEDAD INDUSTRIAL</v>
          </cell>
        </row>
        <row r="26">
          <cell r="C26" t="str">
            <v>2010 SIGNOS</v>
          </cell>
        </row>
        <row r="27">
          <cell r="C27" t="str">
            <v>2020 NUEVAS CREACIONES</v>
          </cell>
        </row>
        <row r="28">
          <cell r="C28" t="str">
            <v>2023 CIGEPI</v>
          </cell>
        </row>
        <row r="29">
          <cell r="C29" t="str">
            <v>3000 DELEGATURA CONSUMIDOR</v>
          </cell>
        </row>
        <row r="30">
          <cell r="C30" t="str">
            <v>3003 RED</v>
          </cell>
        </row>
        <row r="31">
          <cell r="C31" t="str">
            <v>3100 DIR. INVEST CONSUMIDOR</v>
          </cell>
        </row>
        <row r="32">
          <cell r="C32" t="str">
            <v>3200 DIR INVEST COMUNICACIONES</v>
          </cell>
        </row>
        <row r="33">
          <cell r="C33" t="str">
            <v>4000 ASUNTOS JURISDICCIONALES</v>
          </cell>
        </row>
        <row r="34">
          <cell r="C34" t="str">
            <v>6000 RT Y ML</v>
          </cell>
        </row>
        <row r="35">
          <cell r="C35" t="str">
            <v>7000 DATOS</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Plan de Accion Inversion"/>
      <sheetName val="Hoja3"/>
    </sheetNames>
    <sheetDataSet>
      <sheetData sheetId="0"/>
      <sheetData sheetId="1"/>
      <sheetData sheetId="2">
        <row r="25">
          <cell r="J25" t="str">
            <v>Implantacion_Sistema_Nacional_de_Archivos_en_Colombia</v>
          </cell>
        </row>
        <row r="26">
          <cell r="J26" t="str">
            <v>Preservación_del_Patrimonio_Documental_Colombiano</v>
          </cell>
        </row>
        <row r="27">
          <cell r="J27" t="str">
            <v>Aplicación_Sistema_Integral_Nacional_de_Archivos_Electrónicos_SINAE</v>
          </cell>
        </row>
        <row r="28">
          <cell r="J28" t="str">
            <v>Mantenimiento_y_Adecuación_de_las_Instalaciones_del_Archivo_General_de_la_Nación</v>
          </cell>
        </row>
        <row r="29">
          <cell r="J29" t="str">
            <v>Mejoramiento_Dotación_y_Adecuación_del_Inmueble_para_la_Creación_y_Puesta_en_Funcionamiento_del_Archivo_Intermedio_de_las_Entidades_Financieras_Publicas_Liquidadas</v>
          </cell>
        </row>
        <row r="30">
          <cell r="J30" t="str">
            <v>Renovación_e_Implementación_de_Tecnologías_de_la_Información_en_el_Archivo_General_de_la_Nación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3"/>
  <sheetViews>
    <sheetView showGridLines="0" zoomScale="71" zoomScaleNormal="100" workbookViewId="0">
      <selection activeCell="J7" sqref="J7"/>
    </sheetView>
  </sheetViews>
  <sheetFormatPr baseColWidth="10" defaultColWidth="11.42578125" defaultRowHeight="15" x14ac:dyDescent="0.25"/>
  <cols>
    <col min="1" max="1" width="42" style="8" customWidth="1"/>
    <col min="2" max="2" width="2.42578125" style="8" customWidth="1"/>
    <col min="3" max="3" width="6.28515625" style="8" customWidth="1"/>
    <col min="4" max="4" width="2.42578125" style="8" customWidth="1"/>
    <col min="5" max="5" width="61.28515625" style="25" customWidth="1"/>
    <col min="6" max="16384" width="11.42578125" style="8"/>
  </cols>
  <sheetData>
    <row r="1" spans="1:5" ht="34.5" customHeight="1" thickBot="1" x14ac:dyDescent="0.3">
      <c r="A1" s="266" t="s">
        <v>1495</v>
      </c>
      <c r="B1" s="267"/>
      <c r="C1" s="267"/>
      <c r="D1" s="267"/>
      <c r="E1" s="268"/>
    </row>
    <row r="2" spans="1:5" ht="15.75" thickBot="1" x14ac:dyDescent="0.3"/>
    <row r="3" spans="1:5" ht="51.75" customHeight="1" thickBot="1" x14ac:dyDescent="0.3">
      <c r="A3" s="217" t="s">
        <v>1506</v>
      </c>
      <c r="E3" s="218" t="s">
        <v>1497</v>
      </c>
    </row>
    <row r="4" spans="1:5" ht="6" customHeight="1" thickBot="1" x14ac:dyDescent="0.3"/>
    <row r="5" spans="1:5" ht="44.25" customHeight="1" thickBot="1" x14ac:dyDescent="0.3">
      <c r="A5" s="217" t="s">
        <v>1508</v>
      </c>
      <c r="E5" s="218" t="s">
        <v>1496</v>
      </c>
    </row>
    <row r="6" spans="1:5" ht="7.5" customHeight="1" thickBot="1" x14ac:dyDescent="0.3"/>
    <row r="7" spans="1:5" ht="51.75" customHeight="1" thickBot="1" x14ac:dyDescent="0.3">
      <c r="A7" s="217" t="s">
        <v>1509</v>
      </c>
      <c r="E7" s="218" t="s">
        <v>1494</v>
      </c>
    </row>
    <row r="8" spans="1:5" ht="6" customHeight="1" thickBot="1" x14ac:dyDescent="0.3">
      <c r="A8" s="25"/>
    </row>
    <row r="9" spans="1:5" ht="45.75" thickBot="1" x14ac:dyDescent="0.3">
      <c r="A9" s="217" t="s">
        <v>1512</v>
      </c>
      <c r="E9" s="218" t="s">
        <v>1492</v>
      </c>
    </row>
    <row r="10" spans="1:5" ht="7.5" customHeight="1" thickBot="1" x14ac:dyDescent="0.3"/>
    <row r="11" spans="1:5" ht="36.75" customHeight="1" thickBot="1" x14ac:dyDescent="0.3">
      <c r="A11" s="217" t="s">
        <v>1513</v>
      </c>
      <c r="E11" s="218" t="s">
        <v>1490</v>
      </c>
    </row>
    <row r="12" spans="1:5" ht="6" customHeight="1" thickBot="1" x14ac:dyDescent="0.3"/>
    <row r="13" spans="1:5" ht="45" customHeight="1" thickBot="1" x14ac:dyDescent="0.3">
      <c r="A13" s="216" t="s">
        <v>1514</v>
      </c>
      <c r="E13" s="218" t="s">
        <v>1491</v>
      </c>
    </row>
  </sheetData>
  <mergeCells count="1">
    <mergeCell ref="A1:E1"/>
  </mergeCells>
  <pageMargins left="0.70866141732283472" right="0.70866141732283472" top="0.74803149606299213" bottom="0.74803149606299213" header="0.31496062992125984" footer="0.31496062992125984"/>
  <pageSetup orientation="portrait" r:id="rId1"/>
  <headerFooter>
    <oddFooter>&amp;RDE01-F17 Vr 6 (2024-02-29)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C1:BC978"/>
  <sheetViews>
    <sheetView showGridLines="0" topLeftCell="E1" zoomScaleNormal="100" workbookViewId="0">
      <selection activeCell="F5" sqref="F5:P5"/>
    </sheetView>
  </sheetViews>
  <sheetFormatPr baseColWidth="10" defaultRowHeight="15" x14ac:dyDescent="0.25"/>
  <cols>
    <col min="1" max="2" width="0" hidden="1" customWidth="1"/>
    <col min="3" max="3" width="23" hidden="1" customWidth="1"/>
    <col min="4" max="4" width="14.42578125" hidden="1" customWidth="1"/>
    <col min="5" max="5" width="3.7109375" customWidth="1"/>
    <col min="6" max="6" width="31.5703125" style="8" customWidth="1"/>
    <col min="7" max="7" width="20.7109375" style="8" customWidth="1"/>
    <col min="8" max="8" width="27.7109375" customWidth="1"/>
    <col min="9" max="9" width="20.140625" bestFit="1" customWidth="1"/>
    <col min="10" max="10" width="20.140625" customWidth="1"/>
    <col min="11" max="11" width="20.140625" bestFit="1" customWidth="1"/>
    <col min="12" max="12" width="12.42578125" customWidth="1"/>
    <col min="13" max="13" width="18.7109375" style="9" customWidth="1"/>
    <col min="14" max="14" width="19.7109375" bestFit="1" customWidth="1"/>
    <col min="15" max="16" width="20.5703125" bestFit="1" customWidth="1"/>
    <col min="17" max="17" width="5.7109375" customWidth="1"/>
    <col min="18" max="18" width="28.7109375" customWidth="1"/>
    <col min="19" max="19" width="38.28515625" customWidth="1"/>
    <col min="20" max="20" width="31.42578125" customWidth="1"/>
    <col min="21" max="21" width="57.5703125" customWidth="1"/>
    <col min="55" max="55" width="15.28515625" customWidth="1"/>
  </cols>
  <sheetData>
    <row r="1" spans="3:18" ht="15.75" thickBot="1" x14ac:dyDescent="0.3"/>
    <row r="2" spans="3:18" x14ac:dyDescent="0.25">
      <c r="E2" s="10"/>
      <c r="F2" s="11"/>
      <c r="G2" s="11"/>
      <c r="H2" s="12"/>
      <c r="I2" s="12"/>
      <c r="J2" s="12"/>
      <c r="K2" s="12"/>
      <c r="L2" s="12"/>
      <c r="M2" s="13"/>
      <c r="N2" s="12"/>
      <c r="O2" s="80" t="s">
        <v>23</v>
      </c>
      <c r="P2" s="85" t="s">
        <v>22</v>
      </c>
      <c r="Q2" s="14"/>
    </row>
    <row r="3" spans="3:18" ht="26.1" customHeight="1" x14ac:dyDescent="0.25">
      <c r="E3" s="15"/>
      <c r="G3" s="222"/>
      <c r="H3" s="269" t="s">
        <v>1506</v>
      </c>
      <c r="I3" s="269"/>
      <c r="J3" s="269"/>
      <c r="K3" s="269"/>
      <c r="L3" s="269"/>
      <c r="M3" s="269"/>
      <c r="N3" s="269"/>
      <c r="O3" s="81" t="s">
        <v>21</v>
      </c>
      <c r="P3" s="82">
        <v>6</v>
      </c>
      <c r="Q3" s="16"/>
    </row>
    <row r="4" spans="3:18" ht="15.75" thickBot="1" x14ac:dyDescent="0.3">
      <c r="E4" s="15"/>
      <c r="F4" s="17"/>
      <c r="G4" s="17"/>
      <c r="M4" s="18"/>
      <c r="O4" s="83" t="s">
        <v>20</v>
      </c>
      <c r="P4" s="84">
        <v>45351</v>
      </c>
      <c r="Q4" s="16"/>
    </row>
    <row r="5" spans="3:18" ht="84" customHeight="1" thickBot="1" x14ac:dyDescent="0.3">
      <c r="E5" s="15"/>
      <c r="F5" s="276" t="s">
        <v>1498</v>
      </c>
      <c r="G5" s="277"/>
      <c r="H5" s="277"/>
      <c r="I5" s="277"/>
      <c r="J5" s="277"/>
      <c r="K5" s="277"/>
      <c r="L5" s="277"/>
      <c r="M5" s="277"/>
      <c r="N5" s="277"/>
      <c r="O5" s="277"/>
      <c r="P5" s="278"/>
      <c r="Q5" s="16"/>
    </row>
    <row r="6" spans="3:18" ht="13.5" customHeight="1" thickBot="1" x14ac:dyDescent="0.3">
      <c r="E6" s="15"/>
      <c r="F6" s="270"/>
      <c r="G6" s="270"/>
      <c r="H6" s="270"/>
      <c r="I6" s="270"/>
      <c r="J6" s="270"/>
      <c r="K6" s="270"/>
      <c r="L6" s="270"/>
      <c r="M6" s="270"/>
      <c r="N6" s="270"/>
      <c r="O6" s="270"/>
      <c r="P6" s="270"/>
      <c r="Q6" s="16"/>
    </row>
    <row r="7" spans="3:18" ht="98.25" customHeight="1" thickBot="1" x14ac:dyDescent="0.3">
      <c r="E7" s="15"/>
      <c r="F7" s="276" t="s">
        <v>1489</v>
      </c>
      <c r="G7" s="277"/>
      <c r="H7" s="277"/>
      <c r="I7" s="277"/>
      <c r="J7" s="277"/>
      <c r="K7" s="277"/>
      <c r="L7" s="277"/>
      <c r="M7" s="277"/>
      <c r="N7" s="277"/>
      <c r="O7" s="277"/>
      <c r="P7" s="278"/>
      <c r="Q7" s="16"/>
    </row>
    <row r="8" spans="3:18" ht="7.5" customHeight="1" thickBot="1" x14ac:dyDescent="0.3">
      <c r="E8" s="15"/>
      <c r="F8" s="19"/>
      <c r="G8" s="19"/>
      <c r="M8" s="18"/>
      <c r="Q8" s="16"/>
    </row>
    <row r="9" spans="3:18" ht="15.75" customHeight="1" thickBot="1" x14ac:dyDescent="0.3">
      <c r="E9" s="15"/>
      <c r="F9" s="271" t="s">
        <v>968</v>
      </c>
      <c r="G9" s="272"/>
      <c r="H9" s="273"/>
      <c r="I9" s="274"/>
      <c r="J9" s="274"/>
      <c r="K9" s="274"/>
      <c r="L9" s="274"/>
      <c r="M9" s="274"/>
      <c r="N9" s="274"/>
      <c r="O9" s="96" t="s">
        <v>1121</v>
      </c>
      <c r="P9" s="97" t="e">
        <f>VLOOKUP(H9,Listas!$F$3:$G$12,2,0)</f>
        <v>#N/A</v>
      </c>
      <c r="Q9" s="16"/>
    </row>
    <row r="10" spans="3:18" ht="8.25" customHeight="1" thickBot="1" x14ac:dyDescent="0.3">
      <c r="E10" s="15"/>
      <c r="L10" s="8"/>
      <c r="M10" s="20"/>
      <c r="N10" s="8"/>
      <c r="O10" s="8"/>
      <c r="P10" s="8"/>
      <c r="Q10" s="16"/>
    </row>
    <row r="11" spans="3:18" ht="15.75" thickBot="1" x14ac:dyDescent="0.3">
      <c r="C11" t="e">
        <f>+CONCATENATE(P9,"ACT1")</f>
        <v>#N/A</v>
      </c>
      <c r="E11" s="15"/>
      <c r="F11" s="271" t="s">
        <v>969</v>
      </c>
      <c r="G11" s="272"/>
      <c r="H11" s="273">
        <f>+'Cadena de valor'!AI11</f>
        <v>0</v>
      </c>
      <c r="I11" s="274"/>
      <c r="J11" s="274"/>
      <c r="K11" s="274"/>
      <c r="L11" s="274"/>
      <c r="M11" s="274"/>
      <c r="N11" s="274"/>
      <c r="O11" s="274"/>
      <c r="P11" s="275"/>
      <c r="Q11" s="16"/>
    </row>
    <row r="12" spans="3:18" ht="15.75" thickBot="1" x14ac:dyDescent="0.3">
      <c r="E12" s="15"/>
      <c r="M12" s="18"/>
      <c r="Q12" s="16"/>
    </row>
    <row r="13" spans="3:18" s="25" customFormat="1" ht="68.25" customHeight="1" thickBot="1" x14ac:dyDescent="0.3">
      <c r="E13" s="21"/>
      <c r="F13" s="22" t="s">
        <v>970</v>
      </c>
      <c r="G13" s="23" t="s">
        <v>971</v>
      </c>
      <c r="H13" s="23" t="s">
        <v>972</v>
      </c>
      <c r="I13" s="86" t="s">
        <v>993</v>
      </c>
      <c r="J13" s="86" t="s">
        <v>17</v>
      </c>
      <c r="K13" s="86" t="s">
        <v>977</v>
      </c>
      <c r="L13" s="86" t="s">
        <v>974</v>
      </c>
      <c r="M13" s="87" t="s">
        <v>975</v>
      </c>
      <c r="N13" s="86" t="s">
        <v>978</v>
      </c>
      <c r="O13" s="86" t="s">
        <v>979</v>
      </c>
      <c r="P13" s="86" t="s">
        <v>980</v>
      </c>
      <c r="Q13" s="24"/>
    </row>
    <row r="14" spans="3:18" s="34" customFormat="1" x14ac:dyDescent="0.25">
      <c r="E14" s="26"/>
      <c r="F14" s="27"/>
      <c r="G14" s="28"/>
      <c r="H14" s="29"/>
      <c r="I14" s="37"/>
      <c r="J14" s="88">
        <v>0</v>
      </c>
      <c r="K14" s="29"/>
      <c r="L14" s="31"/>
      <c r="M14" s="32">
        <f>IFERROR(K14/I14-1,0)</f>
        <v>0</v>
      </c>
      <c r="N14" s="29"/>
      <c r="O14" s="29"/>
      <c r="P14" s="29"/>
      <c r="Q14" s="33"/>
    </row>
    <row r="15" spans="3:18" s="41" customFormat="1" x14ac:dyDescent="0.25">
      <c r="E15" s="35"/>
      <c r="F15" s="27"/>
      <c r="G15" s="36"/>
      <c r="H15" s="29"/>
      <c r="I15" s="37"/>
      <c r="J15" s="37"/>
      <c r="K15" s="37"/>
      <c r="L15" s="31"/>
      <c r="M15" s="38">
        <f t="shared" ref="M15:M23" si="0">IFERROR(K15/I15-1,0)</f>
        <v>0</v>
      </c>
      <c r="N15" s="37"/>
      <c r="O15" s="37"/>
      <c r="P15" s="37"/>
      <c r="Q15" s="39"/>
      <c r="R15" s="40"/>
    </row>
    <row r="16" spans="3:18" s="41" customFormat="1" x14ac:dyDescent="0.25">
      <c r="E16" s="35"/>
      <c r="F16" s="27"/>
      <c r="G16" s="36"/>
      <c r="H16" s="29"/>
      <c r="I16" s="37"/>
      <c r="J16" s="37"/>
      <c r="K16" s="37"/>
      <c r="L16" s="31"/>
      <c r="M16" s="38">
        <f t="shared" si="0"/>
        <v>0</v>
      </c>
      <c r="N16" s="37"/>
      <c r="O16" s="37"/>
      <c r="P16" s="37"/>
      <c r="Q16" s="39"/>
      <c r="R16" s="42"/>
    </row>
    <row r="17" spans="3:18" s="41" customFormat="1" x14ac:dyDescent="0.25">
      <c r="E17" s="35"/>
      <c r="F17" s="27"/>
      <c r="G17" s="36"/>
      <c r="H17" s="29"/>
      <c r="I17" s="37"/>
      <c r="J17" s="37"/>
      <c r="K17" s="37"/>
      <c r="L17" s="31"/>
      <c r="M17" s="38">
        <f t="shared" si="0"/>
        <v>0</v>
      </c>
      <c r="N17" s="37"/>
      <c r="O17" s="37"/>
      <c r="P17" s="37"/>
      <c r="Q17" s="39"/>
    </row>
    <row r="18" spans="3:18" s="41" customFormat="1" x14ac:dyDescent="0.25">
      <c r="E18" s="35"/>
      <c r="F18" s="27"/>
      <c r="G18" s="36"/>
      <c r="H18" s="29"/>
      <c r="I18" s="37"/>
      <c r="J18" s="37"/>
      <c r="K18" s="37"/>
      <c r="L18" s="31"/>
      <c r="M18" s="38">
        <f t="shared" si="0"/>
        <v>0</v>
      </c>
      <c r="N18" s="37"/>
      <c r="O18" s="37"/>
      <c r="P18" s="37"/>
      <c r="Q18" s="39"/>
      <c r="R18" s="43"/>
    </row>
    <row r="19" spans="3:18" s="41" customFormat="1" x14ac:dyDescent="0.25">
      <c r="E19" s="35"/>
      <c r="F19" s="27"/>
      <c r="G19" s="36"/>
      <c r="H19" s="29"/>
      <c r="I19" s="37"/>
      <c r="J19" s="37"/>
      <c r="K19" s="37"/>
      <c r="L19" s="31"/>
      <c r="M19" s="38">
        <f t="shared" si="0"/>
        <v>0</v>
      </c>
      <c r="N19" s="37"/>
      <c r="O19" s="37"/>
      <c r="P19" s="37"/>
      <c r="Q19" s="39"/>
    </row>
    <row r="20" spans="3:18" s="41" customFormat="1" x14ac:dyDescent="0.25">
      <c r="E20" s="35"/>
      <c r="F20" s="27"/>
      <c r="G20" s="36"/>
      <c r="H20" s="29"/>
      <c r="I20" s="37"/>
      <c r="J20" s="37"/>
      <c r="K20" s="37"/>
      <c r="L20" s="31"/>
      <c r="M20" s="38">
        <f t="shared" si="0"/>
        <v>0</v>
      </c>
      <c r="N20" s="37"/>
      <c r="O20" s="37"/>
      <c r="P20" s="37"/>
      <c r="Q20" s="39"/>
    </row>
    <row r="21" spans="3:18" s="41" customFormat="1" x14ac:dyDescent="0.25">
      <c r="E21" s="35"/>
      <c r="F21" s="27"/>
      <c r="G21" s="36"/>
      <c r="H21" s="29"/>
      <c r="I21" s="37"/>
      <c r="J21" s="37"/>
      <c r="K21" s="37"/>
      <c r="L21" s="31"/>
      <c r="M21" s="38">
        <f t="shared" si="0"/>
        <v>0</v>
      </c>
      <c r="N21" s="37"/>
      <c r="O21" s="37"/>
      <c r="P21" s="37"/>
      <c r="Q21" s="39"/>
    </row>
    <row r="22" spans="3:18" s="41" customFormat="1" ht="15.75" thickBot="1" x14ac:dyDescent="0.3">
      <c r="E22" s="35"/>
      <c r="F22" s="44"/>
      <c r="G22" s="45"/>
      <c r="H22" s="29"/>
      <c r="I22" s="30"/>
      <c r="J22" s="30"/>
      <c r="K22" s="30"/>
      <c r="L22" s="31"/>
      <c r="M22" s="46">
        <f t="shared" si="0"/>
        <v>0</v>
      </c>
      <c r="N22" s="30"/>
      <c r="O22" s="30"/>
      <c r="P22" s="30"/>
      <c r="Q22" s="39"/>
    </row>
    <row r="23" spans="3:18" ht="15.75" thickBot="1" x14ac:dyDescent="0.3">
      <c r="E23" s="15"/>
      <c r="F23" s="47" t="s">
        <v>973</v>
      </c>
      <c r="G23" s="48"/>
      <c r="H23" s="49"/>
      <c r="I23" s="49">
        <f>SUM(I14:I22)</f>
        <v>0</v>
      </c>
      <c r="J23" s="49">
        <f>SUM(J14:J22)</f>
        <v>0</v>
      </c>
      <c r="K23" s="49">
        <f>SUM(K14:K22)</f>
        <v>0</v>
      </c>
      <c r="L23" s="50"/>
      <c r="M23" s="51">
        <f t="shared" si="0"/>
        <v>0</v>
      </c>
      <c r="N23" s="52">
        <f>SUM(N14:N22)</f>
        <v>0</v>
      </c>
      <c r="O23" s="53">
        <f>SUM(O14:O22)</f>
        <v>0</v>
      </c>
      <c r="P23" s="54">
        <f>SUM(P14:P22)</f>
        <v>0</v>
      </c>
      <c r="Q23" s="16"/>
    </row>
    <row r="24" spans="3:18" s="25" customFormat="1" ht="15.75" thickBot="1" x14ac:dyDescent="0.3">
      <c r="E24" s="21"/>
      <c r="F24" s="55"/>
      <c r="G24" s="110"/>
      <c r="H24" s="111"/>
      <c r="I24" s="8" t="s">
        <v>1499</v>
      </c>
      <c r="M24" s="56"/>
      <c r="Q24" s="24"/>
    </row>
    <row r="25" spans="3:18" ht="19.149999999999999" customHeight="1" thickBot="1" x14ac:dyDescent="0.3">
      <c r="C25" t="e">
        <f>+CONCATENATE(P9,"ACT2")</f>
        <v>#N/A</v>
      </c>
      <c r="E25" s="15"/>
      <c r="F25" s="57" t="s">
        <v>969</v>
      </c>
      <c r="G25" s="58"/>
      <c r="H25" s="273">
        <f>+'Cadena de valor'!AI13</f>
        <v>0</v>
      </c>
      <c r="I25" s="274"/>
      <c r="J25" s="274"/>
      <c r="K25" s="274"/>
      <c r="L25" s="274"/>
      <c r="M25" s="274"/>
      <c r="N25" s="274"/>
      <c r="O25" s="274"/>
      <c r="P25" s="275"/>
      <c r="Q25" s="16"/>
    </row>
    <row r="26" spans="3:18" ht="15.75" thickBot="1" x14ac:dyDescent="0.3">
      <c r="E26" s="15"/>
      <c r="M26" s="18"/>
      <c r="Q26" s="16"/>
    </row>
    <row r="27" spans="3:18" s="25" customFormat="1" ht="75.75" customHeight="1" thickBot="1" x14ac:dyDescent="0.3">
      <c r="E27" s="21"/>
      <c r="F27" s="22" t="s">
        <v>970</v>
      </c>
      <c r="G27" s="23" t="s">
        <v>971</v>
      </c>
      <c r="H27" s="23" t="s">
        <v>972</v>
      </c>
      <c r="I27" s="86" t="s">
        <v>993</v>
      </c>
      <c r="J27" s="86" t="s">
        <v>17</v>
      </c>
      <c r="K27" s="86" t="s">
        <v>977</v>
      </c>
      <c r="L27" s="86" t="s">
        <v>974</v>
      </c>
      <c r="M27" s="87" t="s">
        <v>975</v>
      </c>
      <c r="N27" s="86" t="s">
        <v>978</v>
      </c>
      <c r="O27" s="86" t="s">
        <v>979</v>
      </c>
      <c r="P27" s="86" t="s">
        <v>980</v>
      </c>
      <c r="Q27" s="24"/>
    </row>
    <row r="28" spans="3:18" x14ac:dyDescent="0.25">
      <c r="E28" s="59"/>
      <c r="F28" s="60"/>
      <c r="G28" s="61"/>
      <c r="H28" s="29"/>
      <c r="I28" s="62"/>
      <c r="J28" s="62"/>
      <c r="K28" s="62"/>
      <c r="L28" s="31"/>
      <c r="M28" s="63">
        <f>IFERROR(K28/I28-1,0)</f>
        <v>0</v>
      </c>
      <c r="N28" s="62"/>
      <c r="O28" s="62"/>
      <c r="P28" s="62"/>
      <c r="Q28" s="16"/>
    </row>
    <row r="29" spans="3:18" x14ac:dyDescent="0.25">
      <c r="E29" s="59"/>
      <c r="F29" s="64"/>
      <c r="G29" s="65"/>
      <c r="H29" s="29"/>
      <c r="I29" s="66"/>
      <c r="J29" s="66"/>
      <c r="K29" s="66"/>
      <c r="L29" s="31"/>
      <c r="M29" s="67">
        <f t="shared" ref="M29:M37" si="1">IFERROR(K29/I29-1,0)</f>
        <v>0</v>
      </c>
      <c r="N29" s="66"/>
      <c r="O29" s="66"/>
      <c r="P29" s="66"/>
      <c r="Q29" s="16"/>
    </row>
    <row r="30" spans="3:18" x14ac:dyDescent="0.25">
      <c r="E30" s="59"/>
      <c r="F30" s="64"/>
      <c r="G30" s="65"/>
      <c r="H30" s="29"/>
      <c r="I30" s="66"/>
      <c r="J30" s="66"/>
      <c r="K30" s="66"/>
      <c r="L30" s="31"/>
      <c r="M30" s="67">
        <f t="shared" si="1"/>
        <v>0</v>
      </c>
      <c r="N30" s="66"/>
      <c r="O30" s="66"/>
      <c r="P30" s="66"/>
      <c r="Q30" s="16"/>
    </row>
    <row r="31" spans="3:18" x14ac:dyDescent="0.25">
      <c r="E31" s="59"/>
      <c r="F31" s="64"/>
      <c r="G31" s="65"/>
      <c r="H31" s="29"/>
      <c r="I31" s="66"/>
      <c r="J31" s="66"/>
      <c r="K31" s="66"/>
      <c r="L31" s="31"/>
      <c r="M31" s="67">
        <f t="shared" si="1"/>
        <v>0</v>
      </c>
      <c r="N31" s="66"/>
      <c r="O31" s="66"/>
      <c r="P31" s="66"/>
      <c r="Q31" s="16"/>
    </row>
    <row r="32" spans="3:18" x14ac:dyDescent="0.25">
      <c r="E32" s="59"/>
      <c r="F32" s="64"/>
      <c r="G32" s="65"/>
      <c r="H32" s="29"/>
      <c r="I32" s="66"/>
      <c r="J32" s="66"/>
      <c r="K32" s="66"/>
      <c r="L32" s="31"/>
      <c r="M32" s="67">
        <f t="shared" si="1"/>
        <v>0</v>
      </c>
      <c r="N32" s="66"/>
      <c r="O32" s="66"/>
      <c r="P32" s="66"/>
      <c r="Q32" s="16"/>
    </row>
    <row r="33" spans="3:17" x14ac:dyDescent="0.25">
      <c r="E33" s="59"/>
      <c r="F33" s="64"/>
      <c r="G33" s="65"/>
      <c r="H33" s="29"/>
      <c r="I33" s="66"/>
      <c r="J33" s="66"/>
      <c r="K33" s="66"/>
      <c r="L33" s="31"/>
      <c r="M33" s="67">
        <f t="shared" si="1"/>
        <v>0</v>
      </c>
      <c r="N33" s="66"/>
      <c r="O33" s="66"/>
      <c r="P33" s="66"/>
      <c r="Q33" s="16"/>
    </row>
    <row r="34" spans="3:17" x14ac:dyDescent="0.25">
      <c r="E34" s="59"/>
      <c r="F34" s="64"/>
      <c r="G34" s="65"/>
      <c r="H34" s="29"/>
      <c r="I34" s="66"/>
      <c r="J34" s="66"/>
      <c r="K34" s="66"/>
      <c r="L34" s="31"/>
      <c r="M34" s="67">
        <f t="shared" si="1"/>
        <v>0</v>
      </c>
      <c r="N34" s="66"/>
      <c r="O34" s="66"/>
      <c r="P34" s="66"/>
      <c r="Q34" s="16"/>
    </row>
    <row r="35" spans="3:17" x14ac:dyDescent="0.25">
      <c r="E35" s="59"/>
      <c r="F35" s="64"/>
      <c r="G35" s="65"/>
      <c r="H35" s="29"/>
      <c r="I35" s="66"/>
      <c r="J35" s="66"/>
      <c r="K35" s="66"/>
      <c r="L35" s="31"/>
      <c r="M35" s="67">
        <f t="shared" si="1"/>
        <v>0</v>
      </c>
      <c r="N35" s="66"/>
      <c r="O35" s="66"/>
      <c r="P35" s="66"/>
      <c r="Q35" s="16"/>
    </row>
    <row r="36" spans="3:17" ht="15.75" thickBot="1" x14ac:dyDescent="0.3">
      <c r="E36" s="59"/>
      <c r="F36" s="68"/>
      <c r="G36" s="69"/>
      <c r="H36" s="29"/>
      <c r="I36" s="70"/>
      <c r="J36" s="70"/>
      <c r="K36" s="70"/>
      <c r="L36" s="31"/>
      <c r="M36" s="71">
        <f t="shared" si="1"/>
        <v>0</v>
      </c>
      <c r="N36" s="70"/>
      <c r="O36" s="70"/>
      <c r="P36" s="70"/>
      <c r="Q36" s="16"/>
    </row>
    <row r="37" spans="3:17" ht="15.75" thickBot="1" x14ac:dyDescent="0.3">
      <c r="E37" s="15"/>
      <c r="F37" s="47" t="s">
        <v>973</v>
      </c>
      <c r="G37" s="48"/>
      <c r="H37" s="49"/>
      <c r="I37" s="49">
        <f>SUM(I28:I36)</f>
        <v>0</v>
      </c>
      <c r="J37" s="49">
        <f>SUM(J28:J36)</f>
        <v>0</v>
      </c>
      <c r="K37" s="49">
        <f>SUM(K28:K36)</f>
        <v>0</v>
      </c>
      <c r="L37" s="50"/>
      <c r="M37" s="51">
        <f t="shared" si="1"/>
        <v>0</v>
      </c>
      <c r="N37" s="52">
        <f>SUM(N28:N36)</f>
        <v>0</v>
      </c>
      <c r="O37" s="53">
        <f>SUM(O28:O36)</f>
        <v>0</v>
      </c>
      <c r="P37" s="54">
        <f>SUM(P28:P36)</f>
        <v>0</v>
      </c>
      <c r="Q37" s="16"/>
    </row>
    <row r="38" spans="3:17" s="25" customFormat="1" ht="15.75" thickBot="1" x14ac:dyDescent="0.3">
      <c r="E38" s="21"/>
      <c r="F38" s="55"/>
      <c r="G38" s="110"/>
      <c r="H38" s="111"/>
      <c r="I38" s="8" t="s">
        <v>1499</v>
      </c>
      <c r="M38" s="56"/>
      <c r="Q38" s="24"/>
    </row>
    <row r="39" spans="3:17" ht="21.4" customHeight="1" thickBot="1" x14ac:dyDescent="0.3">
      <c r="C39" t="e">
        <f>+CONCATENATE(P9,"ACT3")</f>
        <v>#N/A</v>
      </c>
      <c r="E39" s="15"/>
      <c r="F39" s="57" t="s">
        <v>969</v>
      </c>
      <c r="G39" s="58"/>
      <c r="H39" s="273">
        <f>+'Cadena de valor'!AI15</f>
        <v>0</v>
      </c>
      <c r="I39" s="274"/>
      <c r="J39" s="274"/>
      <c r="K39" s="274"/>
      <c r="L39" s="274"/>
      <c r="M39" s="274"/>
      <c r="N39" s="274"/>
      <c r="O39" s="274"/>
      <c r="P39" s="275"/>
      <c r="Q39" s="16"/>
    </row>
    <row r="40" spans="3:17" ht="8.65" customHeight="1" x14ac:dyDescent="0.25">
      <c r="E40" s="15"/>
      <c r="M40" s="18"/>
      <c r="Q40" s="16"/>
    </row>
    <row r="41" spans="3:17" ht="8.65" customHeight="1" thickBot="1" x14ac:dyDescent="0.3">
      <c r="E41" s="15"/>
      <c r="M41" s="18"/>
      <c r="Q41" s="16"/>
    </row>
    <row r="42" spans="3:17" s="25" customFormat="1" ht="80.25" customHeight="1" thickBot="1" x14ac:dyDescent="0.3">
      <c r="E42" s="21"/>
      <c r="F42" s="22" t="s">
        <v>970</v>
      </c>
      <c r="G42" s="23" t="s">
        <v>971</v>
      </c>
      <c r="H42" s="23" t="s">
        <v>972</v>
      </c>
      <c r="I42" s="86" t="s">
        <v>993</v>
      </c>
      <c r="J42" s="86" t="s">
        <v>17</v>
      </c>
      <c r="K42" s="86" t="s">
        <v>977</v>
      </c>
      <c r="L42" s="86" t="s">
        <v>974</v>
      </c>
      <c r="M42" s="87" t="s">
        <v>975</v>
      </c>
      <c r="N42" s="86" t="s">
        <v>978</v>
      </c>
      <c r="O42" s="86" t="s">
        <v>979</v>
      </c>
      <c r="P42" s="86" t="s">
        <v>980</v>
      </c>
      <c r="Q42" s="24"/>
    </row>
    <row r="43" spans="3:17" x14ac:dyDescent="0.25">
      <c r="E43" s="15"/>
      <c r="F43" s="72"/>
      <c r="G43" s="28"/>
      <c r="H43" s="29"/>
      <c r="I43" s="29"/>
      <c r="J43" s="29"/>
      <c r="K43" s="29"/>
      <c r="L43" s="31"/>
      <c r="M43" s="32">
        <f t="shared" ref="M43:M52" si="2">IFERROR(K43/I43-1,0)</f>
        <v>0</v>
      </c>
      <c r="N43" s="29"/>
      <c r="O43" s="29"/>
      <c r="P43" s="62"/>
      <c r="Q43" s="16"/>
    </row>
    <row r="44" spans="3:17" x14ac:dyDescent="0.25">
      <c r="E44" s="15"/>
      <c r="F44" s="27"/>
      <c r="G44" s="36"/>
      <c r="H44" s="29"/>
      <c r="I44" s="37"/>
      <c r="J44" s="37"/>
      <c r="K44" s="37"/>
      <c r="L44" s="31"/>
      <c r="M44" s="38">
        <f t="shared" si="2"/>
        <v>0</v>
      </c>
      <c r="N44" s="37"/>
      <c r="O44" s="37"/>
      <c r="P44" s="66"/>
      <c r="Q44" s="16"/>
    </row>
    <row r="45" spans="3:17" x14ac:dyDescent="0.25">
      <c r="E45" s="15"/>
      <c r="F45" s="27"/>
      <c r="G45" s="36"/>
      <c r="H45" s="29"/>
      <c r="I45" s="37"/>
      <c r="J45" s="37"/>
      <c r="K45" s="37"/>
      <c r="L45" s="31"/>
      <c r="M45" s="38">
        <f t="shared" si="2"/>
        <v>0</v>
      </c>
      <c r="N45" s="37"/>
      <c r="O45" s="37"/>
      <c r="P45" s="66"/>
      <c r="Q45" s="16"/>
    </row>
    <row r="46" spans="3:17" x14ac:dyDescent="0.25">
      <c r="E46" s="15"/>
      <c r="F46" s="27"/>
      <c r="G46" s="36"/>
      <c r="H46" s="29"/>
      <c r="I46" s="37"/>
      <c r="J46" s="37"/>
      <c r="K46" s="37"/>
      <c r="L46" s="31"/>
      <c r="M46" s="38">
        <f t="shared" si="2"/>
        <v>0</v>
      </c>
      <c r="N46" s="37"/>
      <c r="O46" s="37"/>
      <c r="P46" s="66"/>
      <c r="Q46" s="16"/>
    </row>
    <row r="47" spans="3:17" x14ac:dyDescent="0.25">
      <c r="E47" s="15"/>
      <c r="F47" s="27"/>
      <c r="G47" s="36"/>
      <c r="H47" s="29"/>
      <c r="I47" s="37"/>
      <c r="J47" s="37"/>
      <c r="K47" s="37"/>
      <c r="L47" s="31"/>
      <c r="M47" s="38">
        <f t="shared" si="2"/>
        <v>0</v>
      </c>
      <c r="N47" s="37"/>
      <c r="O47" s="37"/>
      <c r="P47" s="66"/>
      <c r="Q47" s="16"/>
    </row>
    <row r="48" spans="3:17" x14ac:dyDescent="0.25">
      <c r="E48" s="15"/>
      <c r="F48" s="27"/>
      <c r="G48" s="36"/>
      <c r="H48" s="29"/>
      <c r="I48" s="37"/>
      <c r="J48" s="37"/>
      <c r="K48" s="37"/>
      <c r="L48" s="31"/>
      <c r="M48" s="38">
        <f t="shared" si="2"/>
        <v>0</v>
      </c>
      <c r="N48" s="37"/>
      <c r="O48" s="37"/>
      <c r="P48" s="66"/>
      <c r="Q48" s="16"/>
    </row>
    <row r="49" spans="3:17" x14ac:dyDescent="0.25">
      <c r="E49" s="15"/>
      <c r="F49" s="27"/>
      <c r="G49" s="36"/>
      <c r="H49" s="29"/>
      <c r="I49" s="37"/>
      <c r="J49" s="37"/>
      <c r="K49" s="37"/>
      <c r="L49" s="31"/>
      <c r="M49" s="38">
        <f t="shared" si="2"/>
        <v>0</v>
      </c>
      <c r="N49" s="37"/>
      <c r="O49" s="37"/>
      <c r="P49" s="66"/>
      <c r="Q49" s="16"/>
    </row>
    <row r="50" spans="3:17" x14ac:dyDescent="0.25">
      <c r="E50" s="15"/>
      <c r="F50" s="27"/>
      <c r="G50" s="36"/>
      <c r="H50" s="29"/>
      <c r="I50" s="37"/>
      <c r="J50" s="37"/>
      <c r="K50" s="37"/>
      <c r="L50" s="31"/>
      <c r="M50" s="38">
        <f t="shared" si="2"/>
        <v>0</v>
      </c>
      <c r="N50" s="37"/>
      <c r="O50" s="37"/>
      <c r="P50" s="66"/>
      <c r="Q50" s="16"/>
    </row>
    <row r="51" spans="3:17" ht="15.75" thickBot="1" x14ac:dyDescent="0.3">
      <c r="E51" s="15"/>
      <c r="F51" s="44"/>
      <c r="G51" s="45"/>
      <c r="H51" s="29"/>
      <c r="I51" s="30"/>
      <c r="J51" s="30"/>
      <c r="K51" s="30"/>
      <c r="L51" s="31"/>
      <c r="M51" s="46">
        <f t="shared" si="2"/>
        <v>0</v>
      </c>
      <c r="N51" s="30"/>
      <c r="O51" s="30"/>
      <c r="P51" s="70"/>
      <c r="Q51" s="16"/>
    </row>
    <row r="52" spans="3:17" ht="15.75" thickBot="1" x14ac:dyDescent="0.3">
      <c r="E52" s="15"/>
      <c r="F52" s="47" t="s">
        <v>973</v>
      </c>
      <c r="G52" s="48"/>
      <c r="H52" s="49"/>
      <c r="I52" s="49">
        <f>SUM(I43:I51)</f>
        <v>0</v>
      </c>
      <c r="J52" s="49">
        <f>SUM(J43:J51)</f>
        <v>0</v>
      </c>
      <c r="K52" s="49">
        <f>SUM(K43:K51)</f>
        <v>0</v>
      </c>
      <c r="L52" s="50"/>
      <c r="M52" s="51">
        <f t="shared" si="2"/>
        <v>0</v>
      </c>
      <c r="N52" s="52">
        <f>SUM(N43:N51)</f>
        <v>0</v>
      </c>
      <c r="O52" s="53">
        <f>SUM(O43:O51)</f>
        <v>0</v>
      </c>
      <c r="P52" s="54">
        <f>SUM(P43:P51)</f>
        <v>0</v>
      </c>
      <c r="Q52" s="16"/>
    </row>
    <row r="53" spans="3:17" s="25" customFormat="1" ht="15.75" thickBot="1" x14ac:dyDescent="0.3">
      <c r="E53" s="21"/>
      <c r="F53" s="55"/>
      <c r="G53" s="110"/>
      <c r="H53" s="111"/>
      <c r="I53" s="8" t="s">
        <v>1499</v>
      </c>
      <c r="M53" s="56"/>
      <c r="Q53" s="24"/>
    </row>
    <row r="54" spans="3:17" ht="19.899999999999999" customHeight="1" thickBot="1" x14ac:dyDescent="0.3">
      <c r="C54" t="e">
        <f>+CONCATENATE(P9,"ACT4")</f>
        <v>#N/A</v>
      </c>
      <c r="E54" s="15"/>
      <c r="F54" s="57" t="s">
        <v>969</v>
      </c>
      <c r="G54" s="58"/>
      <c r="H54" s="273">
        <f>+'Cadena de valor'!AI17</f>
        <v>0</v>
      </c>
      <c r="I54" s="274"/>
      <c r="J54" s="274"/>
      <c r="K54" s="274"/>
      <c r="L54" s="274"/>
      <c r="M54" s="274"/>
      <c r="N54" s="274"/>
      <c r="O54" s="274"/>
      <c r="P54" s="275"/>
      <c r="Q54" s="16"/>
    </row>
    <row r="55" spans="3:17" ht="15.75" thickBot="1" x14ac:dyDescent="0.3">
      <c r="E55" s="15"/>
      <c r="M55" s="18"/>
      <c r="Q55" s="16"/>
    </row>
    <row r="56" spans="3:17" s="25" customFormat="1" ht="69" customHeight="1" thickBot="1" x14ac:dyDescent="0.3">
      <c r="E56" s="21"/>
      <c r="F56" s="22" t="s">
        <v>970</v>
      </c>
      <c r="G56" s="23" t="s">
        <v>971</v>
      </c>
      <c r="H56" s="23" t="s">
        <v>972</v>
      </c>
      <c r="I56" s="86" t="s">
        <v>993</v>
      </c>
      <c r="J56" s="86" t="s">
        <v>17</v>
      </c>
      <c r="K56" s="86" t="s">
        <v>977</v>
      </c>
      <c r="L56" s="86" t="s">
        <v>974</v>
      </c>
      <c r="M56" s="87" t="s">
        <v>975</v>
      </c>
      <c r="N56" s="86" t="s">
        <v>978</v>
      </c>
      <c r="O56" s="86" t="s">
        <v>979</v>
      </c>
      <c r="P56" s="86" t="s">
        <v>980</v>
      </c>
      <c r="Q56" s="24"/>
    </row>
    <row r="57" spans="3:17" x14ac:dyDescent="0.25">
      <c r="E57" s="15"/>
      <c r="F57" s="72"/>
      <c r="G57" s="28"/>
      <c r="H57" s="29"/>
      <c r="I57" s="29"/>
      <c r="J57" s="29"/>
      <c r="K57" s="29"/>
      <c r="L57" s="31"/>
      <c r="M57" s="32">
        <f t="shared" ref="M57:M66" si="3">IFERROR(K57/I57-1,0)</f>
        <v>0</v>
      </c>
      <c r="N57" s="29"/>
      <c r="O57" s="29"/>
      <c r="P57" s="62"/>
      <c r="Q57" s="16"/>
    </row>
    <row r="58" spans="3:17" x14ac:dyDescent="0.25">
      <c r="E58" s="15"/>
      <c r="F58" s="27"/>
      <c r="G58" s="36"/>
      <c r="H58" s="29"/>
      <c r="I58" s="37"/>
      <c r="J58" s="37"/>
      <c r="K58" s="37"/>
      <c r="L58" s="31"/>
      <c r="M58" s="38">
        <f t="shared" si="3"/>
        <v>0</v>
      </c>
      <c r="N58" s="37"/>
      <c r="O58" s="37"/>
      <c r="P58" s="66"/>
      <c r="Q58" s="16"/>
    </row>
    <row r="59" spans="3:17" x14ac:dyDescent="0.25">
      <c r="E59" s="15"/>
      <c r="F59" s="27"/>
      <c r="G59" s="36"/>
      <c r="H59" s="29"/>
      <c r="I59" s="37"/>
      <c r="J59" s="37"/>
      <c r="K59" s="37"/>
      <c r="L59" s="31"/>
      <c r="M59" s="38">
        <f t="shared" si="3"/>
        <v>0</v>
      </c>
      <c r="N59" s="37"/>
      <c r="O59" s="37"/>
      <c r="P59" s="66"/>
      <c r="Q59" s="16"/>
    </row>
    <row r="60" spans="3:17" x14ac:dyDescent="0.25">
      <c r="E60" s="15"/>
      <c r="F60" s="27"/>
      <c r="G60" s="36"/>
      <c r="H60" s="29"/>
      <c r="I60" s="37"/>
      <c r="J60" s="37"/>
      <c r="K60" s="37"/>
      <c r="L60" s="31"/>
      <c r="M60" s="38">
        <f t="shared" si="3"/>
        <v>0</v>
      </c>
      <c r="N60" s="37"/>
      <c r="O60" s="37"/>
      <c r="P60" s="66"/>
      <c r="Q60" s="16"/>
    </row>
    <row r="61" spans="3:17" x14ac:dyDescent="0.25">
      <c r="E61" s="15"/>
      <c r="F61" s="27"/>
      <c r="G61" s="36"/>
      <c r="H61" s="29"/>
      <c r="I61" s="37"/>
      <c r="J61" s="37"/>
      <c r="K61" s="37"/>
      <c r="L61" s="31"/>
      <c r="M61" s="38">
        <f t="shared" si="3"/>
        <v>0</v>
      </c>
      <c r="N61" s="37"/>
      <c r="O61" s="37"/>
      <c r="P61" s="66"/>
      <c r="Q61" s="16"/>
    </row>
    <row r="62" spans="3:17" x14ac:dyDescent="0.25">
      <c r="E62" s="15"/>
      <c r="F62" s="27"/>
      <c r="G62" s="36"/>
      <c r="H62" s="29"/>
      <c r="I62" s="37"/>
      <c r="J62" s="37"/>
      <c r="K62" s="37"/>
      <c r="L62" s="31"/>
      <c r="M62" s="38">
        <f t="shared" si="3"/>
        <v>0</v>
      </c>
      <c r="N62" s="37"/>
      <c r="O62" s="37"/>
      <c r="P62" s="66"/>
      <c r="Q62" s="16"/>
    </row>
    <row r="63" spans="3:17" x14ac:dyDescent="0.25">
      <c r="E63" s="15"/>
      <c r="F63" s="27"/>
      <c r="G63" s="36"/>
      <c r="H63" s="29"/>
      <c r="I63" s="37"/>
      <c r="J63" s="37"/>
      <c r="K63" s="37"/>
      <c r="L63" s="31"/>
      <c r="M63" s="38">
        <f t="shared" si="3"/>
        <v>0</v>
      </c>
      <c r="N63" s="37"/>
      <c r="O63" s="37"/>
      <c r="P63" s="66"/>
      <c r="Q63" s="16"/>
    </row>
    <row r="64" spans="3:17" x14ac:dyDescent="0.25">
      <c r="E64" s="15"/>
      <c r="F64" s="27"/>
      <c r="G64" s="36"/>
      <c r="H64" s="29"/>
      <c r="I64" s="37"/>
      <c r="J64" s="37"/>
      <c r="K64" s="37"/>
      <c r="L64" s="31"/>
      <c r="M64" s="38">
        <f t="shared" si="3"/>
        <v>0</v>
      </c>
      <c r="N64" s="37"/>
      <c r="O64" s="37"/>
      <c r="P64" s="66"/>
      <c r="Q64" s="16"/>
    </row>
    <row r="65" spans="3:17" ht="15.75" thickBot="1" x14ac:dyDescent="0.3">
      <c r="E65" s="15"/>
      <c r="F65" s="44"/>
      <c r="G65" s="45"/>
      <c r="H65" s="29"/>
      <c r="I65" s="30"/>
      <c r="J65" s="30"/>
      <c r="K65" s="30"/>
      <c r="L65" s="31"/>
      <c r="M65" s="46">
        <f t="shared" si="3"/>
        <v>0</v>
      </c>
      <c r="N65" s="30"/>
      <c r="O65" s="30"/>
      <c r="P65" s="70"/>
      <c r="Q65" s="16"/>
    </row>
    <row r="66" spans="3:17" ht="15.75" thickBot="1" x14ac:dyDescent="0.3">
      <c r="E66" s="15"/>
      <c r="F66" s="47" t="s">
        <v>973</v>
      </c>
      <c r="G66" s="48"/>
      <c r="H66" s="49"/>
      <c r="I66" s="49">
        <f>SUM(I57:I65)</f>
        <v>0</v>
      </c>
      <c r="J66" s="49">
        <f>SUM(J57:J65)</f>
        <v>0</v>
      </c>
      <c r="K66" s="49">
        <f>SUM(K57:K65)</f>
        <v>0</v>
      </c>
      <c r="L66" s="50"/>
      <c r="M66" s="51">
        <f t="shared" si="3"/>
        <v>0</v>
      </c>
      <c r="N66" s="52">
        <f>SUM(N57:N65)</f>
        <v>0</v>
      </c>
      <c r="O66" s="53">
        <f>SUM(O57:O65)</f>
        <v>0</v>
      </c>
      <c r="P66" s="54">
        <f>SUM(P57:P65)</f>
        <v>0</v>
      </c>
      <c r="Q66" s="16"/>
    </row>
    <row r="67" spans="3:17" s="25" customFormat="1" ht="15.75" thickBot="1" x14ac:dyDescent="0.3">
      <c r="E67" s="21"/>
      <c r="F67" s="55"/>
      <c r="G67" s="110"/>
      <c r="H67" s="111"/>
      <c r="I67" s="8" t="s">
        <v>1499</v>
      </c>
      <c r="M67" s="56"/>
      <c r="Q67" s="24"/>
    </row>
    <row r="68" spans="3:17" ht="15.75" customHeight="1" thickBot="1" x14ac:dyDescent="0.3">
      <c r="C68" t="e">
        <f>+CONCATENATE(P9,"ACT5")</f>
        <v>#N/A</v>
      </c>
      <c r="E68" s="15"/>
      <c r="F68" s="57" t="s">
        <v>969</v>
      </c>
      <c r="G68" s="58"/>
      <c r="H68" s="273">
        <f>+'Cadena de valor'!AI19</f>
        <v>0</v>
      </c>
      <c r="I68" s="274"/>
      <c r="J68" s="274"/>
      <c r="K68" s="274"/>
      <c r="L68" s="274"/>
      <c r="M68" s="274"/>
      <c r="N68" s="274"/>
      <c r="O68" s="274"/>
      <c r="P68" s="275"/>
      <c r="Q68" s="16"/>
    </row>
    <row r="69" spans="3:17" ht="15.75" thickBot="1" x14ac:dyDescent="0.3">
      <c r="E69" s="15"/>
      <c r="M69" s="18"/>
      <c r="Q69" s="16"/>
    </row>
    <row r="70" spans="3:17" s="25" customFormat="1" ht="73.5" customHeight="1" thickBot="1" x14ac:dyDescent="0.3">
      <c r="E70" s="21"/>
      <c r="F70" s="22" t="s">
        <v>970</v>
      </c>
      <c r="G70" s="23" t="s">
        <v>971</v>
      </c>
      <c r="H70" s="23" t="s">
        <v>972</v>
      </c>
      <c r="I70" s="86" t="s">
        <v>993</v>
      </c>
      <c r="J70" s="86" t="s">
        <v>17</v>
      </c>
      <c r="K70" s="86" t="s">
        <v>977</v>
      </c>
      <c r="L70" s="86" t="s">
        <v>974</v>
      </c>
      <c r="M70" s="87" t="s">
        <v>975</v>
      </c>
      <c r="N70" s="86" t="s">
        <v>978</v>
      </c>
      <c r="O70" s="86" t="s">
        <v>979</v>
      </c>
      <c r="P70" s="86" t="s">
        <v>980</v>
      </c>
      <c r="Q70" s="24"/>
    </row>
    <row r="71" spans="3:17" x14ac:dyDescent="0.25">
      <c r="E71" s="15"/>
      <c r="F71" s="72"/>
      <c r="G71" s="28"/>
      <c r="H71" s="29"/>
      <c r="I71" s="29"/>
      <c r="J71" s="29"/>
      <c r="K71" s="29"/>
      <c r="L71" s="31"/>
      <c r="M71" s="32">
        <f t="shared" ref="M71:M80" si="4">IFERROR(K71/I71-1,0)</f>
        <v>0</v>
      </c>
      <c r="N71" s="29"/>
      <c r="O71" s="29"/>
      <c r="P71" s="62"/>
      <c r="Q71" s="16"/>
    </row>
    <row r="72" spans="3:17" x14ac:dyDescent="0.25">
      <c r="E72" s="15"/>
      <c r="F72" s="27"/>
      <c r="G72" s="36"/>
      <c r="H72" s="29"/>
      <c r="I72" s="37"/>
      <c r="J72" s="37"/>
      <c r="K72" s="37"/>
      <c r="L72" s="31"/>
      <c r="M72" s="38">
        <f t="shared" si="4"/>
        <v>0</v>
      </c>
      <c r="N72" s="37"/>
      <c r="O72" s="37"/>
      <c r="P72" s="66"/>
      <c r="Q72" s="16"/>
    </row>
    <row r="73" spans="3:17" x14ac:dyDescent="0.25">
      <c r="E73" s="15"/>
      <c r="F73" s="27"/>
      <c r="G73" s="36"/>
      <c r="H73" s="29"/>
      <c r="I73" s="37"/>
      <c r="J73" s="37"/>
      <c r="K73" s="37"/>
      <c r="L73" s="31"/>
      <c r="M73" s="38">
        <f t="shared" si="4"/>
        <v>0</v>
      </c>
      <c r="N73" s="37"/>
      <c r="O73" s="37"/>
      <c r="P73" s="66"/>
      <c r="Q73" s="16"/>
    </row>
    <row r="74" spans="3:17" x14ac:dyDescent="0.25">
      <c r="E74" s="15"/>
      <c r="F74" s="27"/>
      <c r="G74" s="36"/>
      <c r="H74" s="29"/>
      <c r="I74" s="37"/>
      <c r="J74" s="37"/>
      <c r="K74" s="37"/>
      <c r="L74" s="31"/>
      <c r="M74" s="38">
        <f t="shared" si="4"/>
        <v>0</v>
      </c>
      <c r="N74" s="37"/>
      <c r="O74" s="37"/>
      <c r="P74" s="66"/>
      <c r="Q74" s="16"/>
    </row>
    <row r="75" spans="3:17" x14ac:dyDescent="0.25">
      <c r="E75" s="15"/>
      <c r="F75" s="27"/>
      <c r="G75" s="36"/>
      <c r="H75" s="29"/>
      <c r="I75" s="37"/>
      <c r="J75" s="37"/>
      <c r="K75" s="37"/>
      <c r="L75" s="31"/>
      <c r="M75" s="38">
        <f t="shared" si="4"/>
        <v>0</v>
      </c>
      <c r="N75" s="37"/>
      <c r="O75" s="37"/>
      <c r="P75" s="66"/>
      <c r="Q75" s="16"/>
    </row>
    <row r="76" spans="3:17" x14ac:dyDescent="0.25">
      <c r="E76" s="15"/>
      <c r="F76" s="27"/>
      <c r="G76" s="36"/>
      <c r="H76" s="29"/>
      <c r="I76" s="37"/>
      <c r="J76" s="37"/>
      <c r="K76" s="37"/>
      <c r="L76" s="31"/>
      <c r="M76" s="38">
        <f t="shared" si="4"/>
        <v>0</v>
      </c>
      <c r="N76" s="37"/>
      <c r="O76" s="37"/>
      <c r="P76" s="66"/>
      <c r="Q76" s="16"/>
    </row>
    <row r="77" spans="3:17" x14ac:dyDescent="0.25">
      <c r="E77" s="15"/>
      <c r="F77" s="27"/>
      <c r="G77" s="36"/>
      <c r="H77" s="29"/>
      <c r="I77" s="37"/>
      <c r="J77" s="37"/>
      <c r="K77" s="37"/>
      <c r="L77" s="31"/>
      <c r="M77" s="38">
        <f t="shared" si="4"/>
        <v>0</v>
      </c>
      <c r="N77" s="37"/>
      <c r="O77" s="37"/>
      <c r="P77" s="66"/>
      <c r="Q77" s="16"/>
    </row>
    <row r="78" spans="3:17" x14ac:dyDescent="0.25">
      <c r="E78" s="15"/>
      <c r="F78" s="27"/>
      <c r="G78" s="36"/>
      <c r="H78" s="29"/>
      <c r="I78" s="37"/>
      <c r="J78" s="37"/>
      <c r="K78" s="37"/>
      <c r="L78" s="31"/>
      <c r="M78" s="38">
        <f t="shared" si="4"/>
        <v>0</v>
      </c>
      <c r="N78" s="37"/>
      <c r="O78" s="37"/>
      <c r="P78" s="66"/>
      <c r="Q78" s="16"/>
    </row>
    <row r="79" spans="3:17" ht="15.75" thickBot="1" x14ac:dyDescent="0.3">
      <c r="E79" s="15"/>
      <c r="F79" s="44"/>
      <c r="G79" s="45"/>
      <c r="H79" s="29"/>
      <c r="I79" s="30"/>
      <c r="J79" s="30"/>
      <c r="K79" s="30"/>
      <c r="L79" s="31"/>
      <c r="M79" s="46">
        <f t="shared" si="4"/>
        <v>0</v>
      </c>
      <c r="N79" s="30"/>
      <c r="O79" s="30"/>
      <c r="P79" s="70"/>
      <c r="Q79" s="16"/>
    </row>
    <row r="80" spans="3:17" ht="15.75" thickBot="1" x14ac:dyDescent="0.3">
      <c r="E80" s="15"/>
      <c r="F80" s="47" t="s">
        <v>973</v>
      </c>
      <c r="G80" s="48"/>
      <c r="H80" s="49"/>
      <c r="I80" s="49">
        <f>SUM(I71:I79)</f>
        <v>0</v>
      </c>
      <c r="J80" s="49">
        <f>SUM(J71:J79)</f>
        <v>0</v>
      </c>
      <c r="K80" s="49">
        <f>SUM(K71:K79)</f>
        <v>0</v>
      </c>
      <c r="L80" s="50"/>
      <c r="M80" s="51">
        <f t="shared" si="4"/>
        <v>0</v>
      </c>
      <c r="N80" s="52">
        <f>SUM(N71:N79)</f>
        <v>0</v>
      </c>
      <c r="O80" s="53">
        <f>SUM(O71:O79)</f>
        <v>0</v>
      </c>
      <c r="P80" s="54">
        <f>SUM(P71:P79)</f>
        <v>0</v>
      </c>
      <c r="Q80" s="16"/>
    </row>
    <row r="81" spans="3:20" s="25" customFormat="1" ht="15.75" thickBot="1" x14ac:dyDescent="0.3">
      <c r="E81" s="21"/>
      <c r="F81" s="55"/>
      <c r="G81" s="110"/>
      <c r="H81" s="111"/>
      <c r="I81" s="8" t="s">
        <v>1499</v>
      </c>
      <c r="M81" s="56"/>
      <c r="Q81" s="24"/>
    </row>
    <row r="82" spans="3:20" ht="15.75" customHeight="1" thickBot="1" x14ac:dyDescent="0.3">
      <c r="C82" t="e">
        <f>+CONCATENATE(P9,"ACT6")</f>
        <v>#N/A</v>
      </c>
      <c r="E82" s="15"/>
      <c r="F82" s="57" t="s">
        <v>969</v>
      </c>
      <c r="G82" s="58"/>
      <c r="H82" s="273">
        <f>+'Cadena de valor'!AI21</f>
        <v>0</v>
      </c>
      <c r="I82" s="274"/>
      <c r="J82" s="274"/>
      <c r="K82" s="274"/>
      <c r="L82" s="274"/>
      <c r="M82" s="274"/>
      <c r="N82" s="274"/>
      <c r="O82" s="274"/>
      <c r="P82" s="275"/>
      <c r="Q82" s="16"/>
    </row>
    <row r="83" spans="3:20" ht="15.75" thickBot="1" x14ac:dyDescent="0.3">
      <c r="E83" s="15"/>
      <c r="M83" s="18"/>
      <c r="Q83" s="16"/>
      <c r="T83" s="73"/>
    </row>
    <row r="84" spans="3:20" s="25" customFormat="1" ht="60.75" customHeight="1" thickBot="1" x14ac:dyDescent="0.3">
      <c r="E84" s="21"/>
      <c r="F84" s="22" t="s">
        <v>970</v>
      </c>
      <c r="G84" s="23" t="s">
        <v>971</v>
      </c>
      <c r="H84" s="23" t="s">
        <v>972</v>
      </c>
      <c r="I84" s="86" t="s">
        <v>993</v>
      </c>
      <c r="J84" s="86" t="s">
        <v>17</v>
      </c>
      <c r="K84" s="86" t="s">
        <v>977</v>
      </c>
      <c r="L84" s="86" t="s">
        <v>974</v>
      </c>
      <c r="M84" s="87" t="s">
        <v>975</v>
      </c>
      <c r="N84" s="86" t="s">
        <v>978</v>
      </c>
      <c r="O84" s="86" t="s">
        <v>979</v>
      </c>
      <c r="P84" s="86" t="s">
        <v>980</v>
      </c>
      <c r="Q84" s="24"/>
    </row>
    <row r="85" spans="3:20" x14ac:dyDescent="0.25">
      <c r="E85" s="15"/>
      <c r="F85" s="72"/>
      <c r="G85" s="28"/>
      <c r="H85" s="29"/>
      <c r="I85" s="29"/>
      <c r="J85" s="29"/>
      <c r="K85" s="29"/>
      <c r="L85" s="31"/>
      <c r="M85" s="32">
        <f t="shared" ref="M85:M94" si="5">IFERROR(K85/I85-1,0)</f>
        <v>0</v>
      </c>
      <c r="N85" s="29"/>
      <c r="O85" s="29"/>
      <c r="P85" s="62"/>
      <c r="Q85" s="16"/>
    </row>
    <row r="86" spans="3:20" x14ac:dyDescent="0.25">
      <c r="E86" s="15"/>
      <c r="F86" s="27"/>
      <c r="G86" s="36"/>
      <c r="H86" s="29"/>
      <c r="I86" s="37"/>
      <c r="J86" s="37"/>
      <c r="K86" s="37"/>
      <c r="L86" s="31"/>
      <c r="M86" s="38">
        <f t="shared" si="5"/>
        <v>0</v>
      </c>
      <c r="N86" s="37"/>
      <c r="O86" s="37"/>
      <c r="P86" s="66"/>
      <c r="Q86" s="16"/>
    </row>
    <row r="87" spans="3:20" x14ac:dyDescent="0.25">
      <c r="E87" s="15"/>
      <c r="F87" s="27"/>
      <c r="G87" s="36"/>
      <c r="H87" s="29"/>
      <c r="I87" s="37"/>
      <c r="J87" s="37"/>
      <c r="K87" s="37"/>
      <c r="L87" s="31"/>
      <c r="M87" s="38">
        <f t="shared" si="5"/>
        <v>0</v>
      </c>
      <c r="N87" s="37"/>
      <c r="O87" s="37"/>
      <c r="P87" s="66"/>
      <c r="Q87" s="16"/>
    </row>
    <row r="88" spans="3:20" x14ac:dyDescent="0.25">
      <c r="E88" s="15"/>
      <c r="F88" s="27"/>
      <c r="G88" s="36"/>
      <c r="H88" s="29"/>
      <c r="I88" s="37"/>
      <c r="J88" s="37"/>
      <c r="K88" s="37"/>
      <c r="L88" s="31"/>
      <c r="M88" s="38">
        <f t="shared" si="5"/>
        <v>0</v>
      </c>
      <c r="N88" s="37"/>
      <c r="O88" s="37"/>
      <c r="P88" s="66"/>
      <c r="Q88" s="16"/>
    </row>
    <row r="89" spans="3:20" x14ac:dyDescent="0.25">
      <c r="E89" s="15"/>
      <c r="F89" s="27"/>
      <c r="G89" s="36"/>
      <c r="H89" s="29"/>
      <c r="I89" s="37"/>
      <c r="J89" s="37"/>
      <c r="K89" s="37"/>
      <c r="L89" s="31"/>
      <c r="M89" s="38">
        <f t="shared" si="5"/>
        <v>0</v>
      </c>
      <c r="N89" s="37"/>
      <c r="O89" s="37"/>
      <c r="P89" s="66"/>
      <c r="Q89" s="16"/>
    </row>
    <row r="90" spans="3:20" x14ac:dyDescent="0.25">
      <c r="E90" s="15"/>
      <c r="F90" s="27"/>
      <c r="G90" s="36"/>
      <c r="H90" s="29"/>
      <c r="I90" s="37"/>
      <c r="J90" s="37"/>
      <c r="K90" s="37"/>
      <c r="L90" s="31"/>
      <c r="M90" s="38">
        <f t="shared" si="5"/>
        <v>0</v>
      </c>
      <c r="N90" s="37"/>
      <c r="O90" s="37"/>
      <c r="P90" s="66"/>
      <c r="Q90" s="16"/>
    </row>
    <row r="91" spans="3:20" x14ac:dyDescent="0.25">
      <c r="E91" s="15"/>
      <c r="F91" s="27"/>
      <c r="G91" s="36"/>
      <c r="H91" s="29"/>
      <c r="I91" s="37"/>
      <c r="J91" s="37"/>
      <c r="K91" s="37"/>
      <c r="L91" s="31"/>
      <c r="M91" s="38">
        <f t="shared" si="5"/>
        <v>0</v>
      </c>
      <c r="N91" s="37"/>
      <c r="O91" s="37"/>
      <c r="P91" s="66"/>
      <c r="Q91" s="16"/>
    </row>
    <row r="92" spans="3:20" x14ac:dyDescent="0.25">
      <c r="E92" s="15"/>
      <c r="F92" s="27"/>
      <c r="G92" s="36"/>
      <c r="H92" s="29"/>
      <c r="I92" s="37"/>
      <c r="J92" s="37"/>
      <c r="K92" s="37"/>
      <c r="L92" s="31"/>
      <c r="M92" s="38">
        <f t="shared" si="5"/>
        <v>0</v>
      </c>
      <c r="N92" s="37"/>
      <c r="O92" s="37"/>
      <c r="P92" s="66"/>
      <c r="Q92" s="16"/>
    </row>
    <row r="93" spans="3:20" ht="15.75" thickBot="1" x14ac:dyDescent="0.3">
      <c r="E93" s="15"/>
      <c r="F93" s="44"/>
      <c r="G93" s="45"/>
      <c r="H93" s="29"/>
      <c r="I93" s="30"/>
      <c r="J93" s="30"/>
      <c r="K93" s="30"/>
      <c r="L93" s="31"/>
      <c r="M93" s="46">
        <f t="shared" si="5"/>
        <v>0</v>
      </c>
      <c r="N93" s="30"/>
      <c r="O93" s="30"/>
      <c r="P93" s="70"/>
      <c r="Q93" s="16"/>
    </row>
    <row r="94" spans="3:20" ht="15.75" thickBot="1" x14ac:dyDescent="0.3">
      <c r="E94" s="15"/>
      <c r="F94" s="47" t="s">
        <v>973</v>
      </c>
      <c r="G94" s="48"/>
      <c r="H94" s="49"/>
      <c r="I94" s="49">
        <f>SUM(I85:I93)</f>
        <v>0</v>
      </c>
      <c r="J94" s="49">
        <f>SUM(J85:J93)</f>
        <v>0</v>
      </c>
      <c r="K94" s="49">
        <f>SUM(K85:K93)</f>
        <v>0</v>
      </c>
      <c r="L94" s="50"/>
      <c r="M94" s="51">
        <f t="shared" si="5"/>
        <v>0</v>
      </c>
      <c r="N94" s="52">
        <f>SUM(N85:N93)</f>
        <v>0</v>
      </c>
      <c r="O94" s="53">
        <f>SUM(O85:O93)</f>
        <v>0</v>
      </c>
      <c r="P94" s="54">
        <f>SUM(P85:P93)</f>
        <v>0</v>
      </c>
      <c r="Q94" s="16"/>
    </row>
    <row r="95" spans="3:20" s="25" customFormat="1" ht="15.75" thickBot="1" x14ac:dyDescent="0.3">
      <c r="E95" s="21"/>
      <c r="F95" s="55"/>
      <c r="G95" s="110"/>
      <c r="H95" s="111"/>
      <c r="I95" s="8" t="s">
        <v>1499</v>
      </c>
      <c r="M95" s="56"/>
      <c r="Q95" s="24"/>
    </row>
    <row r="96" spans="3:20" ht="15.75" thickBot="1" x14ac:dyDescent="0.3">
      <c r="E96" s="15"/>
      <c r="F96" s="74" t="s">
        <v>0</v>
      </c>
      <c r="G96" s="74"/>
      <c r="H96" s="74"/>
      <c r="I96" s="75">
        <f>I23+I37+I52+I66+I80+I94</f>
        <v>0</v>
      </c>
      <c r="J96" s="75">
        <f t="shared" ref="J96:P96" si="6">J23+J37+J52+J66+J80+J94</f>
        <v>0</v>
      </c>
      <c r="K96" s="75">
        <f t="shared" si="6"/>
        <v>0</v>
      </c>
      <c r="L96" s="75">
        <f t="shared" si="6"/>
        <v>0</v>
      </c>
      <c r="M96" s="75">
        <f t="shared" si="6"/>
        <v>0</v>
      </c>
      <c r="N96" s="75">
        <f t="shared" si="6"/>
        <v>0</v>
      </c>
      <c r="O96" s="75">
        <f t="shared" si="6"/>
        <v>0</v>
      </c>
      <c r="P96" s="75">
        <f t="shared" si="6"/>
        <v>0</v>
      </c>
      <c r="Q96" s="16"/>
    </row>
    <row r="97" spans="5:17" x14ac:dyDescent="0.25">
      <c r="E97" s="15"/>
      <c r="I97" s="8" t="s">
        <v>1500</v>
      </c>
      <c r="M97" s="18"/>
      <c r="Q97" s="16"/>
    </row>
    <row r="98" spans="5:17" ht="15.75" thickBot="1" x14ac:dyDescent="0.3">
      <c r="E98" s="76"/>
      <c r="F98" s="77"/>
      <c r="G98" s="77"/>
      <c r="H98" s="7"/>
      <c r="I98" s="7"/>
      <c r="J98" s="7"/>
      <c r="K98" s="7"/>
      <c r="L98" s="7"/>
      <c r="M98" s="78"/>
      <c r="N98" s="7"/>
      <c r="O98" s="7"/>
      <c r="P98" s="7"/>
      <c r="Q98" s="79"/>
    </row>
    <row r="965" spans="55:55" x14ac:dyDescent="0.25">
      <c r="BC965" s="89" t="s">
        <v>992</v>
      </c>
    </row>
    <row r="966" spans="55:55" x14ac:dyDescent="0.25">
      <c r="BC966" s="89" t="s">
        <v>982</v>
      </c>
    </row>
    <row r="967" spans="55:55" x14ac:dyDescent="0.25">
      <c r="BC967" s="89" t="s">
        <v>983</v>
      </c>
    </row>
    <row r="968" spans="55:55" x14ac:dyDescent="0.25">
      <c r="BC968" s="89" t="s">
        <v>984</v>
      </c>
    </row>
    <row r="969" spans="55:55" x14ac:dyDescent="0.25">
      <c r="BC969" s="89" t="s">
        <v>985</v>
      </c>
    </row>
    <row r="970" spans="55:55" x14ac:dyDescent="0.25">
      <c r="BC970" s="89" t="s">
        <v>986</v>
      </c>
    </row>
    <row r="971" spans="55:55" x14ac:dyDescent="0.25">
      <c r="BC971" s="89" t="s">
        <v>987</v>
      </c>
    </row>
    <row r="972" spans="55:55" x14ac:dyDescent="0.25">
      <c r="BC972" s="89" t="s">
        <v>988</v>
      </c>
    </row>
    <row r="973" spans="55:55" x14ac:dyDescent="0.25">
      <c r="BC973" s="89" t="s">
        <v>989</v>
      </c>
    </row>
    <row r="974" spans="55:55" x14ac:dyDescent="0.25">
      <c r="BC974" s="89" t="s">
        <v>990</v>
      </c>
    </row>
    <row r="975" spans="55:55" x14ac:dyDescent="0.25">
      <c r="BC975" s="89" t="s">
        <v>991</v>
      </c>
    </row>
    <row r="976" spans="55:55" x14ac:dyDescent="0.25">
      <c r="BC976" s="89" t="s">
        <v>981</v>
      </c>
    </row>
    <row r="977" spans="8:55" x14ac:dyDescent="0.25">
      <c r="BC977" s="89" t="s">
        <v>1009</v>
      </c>
    </row>
    <row r="978" spans="8:55" x14ac:dyDescent="0.25">
      <c r="H978" s="112"/>
    </row>
  </sheetData>
  <sheetProtection insertRows="0" autoFilter="0"/>
  <autoFilter ref="F13:P13" xr:uid="{00000000-0009-0000-0000-000001000000}"/>
  <mergeCells count="13">
    <mergeCell ref="H3:N3"/>
    <mergeCell ref="F6:P6"/>
    <mergeCell ref="F9:G9"/>
    <mergeCell ref="H82:P82"/>
    <mergeCell ref="H9:N9"/>
    <mergeCell ref="F5:P5"/>
    <mergeCell ref="F7:P7"/>
    <mergeCell ref="F11:G11"/>
    <mergeCell ref="H11:P11"/>
    <mergeCell ref="H25:P25"/>
    <mergeCell ref="H39:P39"/>
    <mergeCell ref="H54:P54"/>
    <mergeCell ref="H68:P68"/>
  </mergeCells>
  <conditionalFormatting sqref="F14:L22">
    <cfRule type="cellIs" dxfId="23" priority="117" operator="greaterThan">
      <formula>0</formula>
    </cfRule>
    <cfRule type="cellIs" dxfId="22" priority="118" operator="lessThan">
      <formula>0</formula>
    </cfRule>
  </conditionalFormatting>
  <conditionalFormatting sqref="F28:L36">
    <cfRule type="cellIs" dxfId="21" priority="55" operator="greaterThan">
      <formula>0</formula>
    </cfRule>
    <cfRule type="cellIs" dxfId="20" priority="56" operator="lessThan">
      <formula>0</formula>
    </cfRule>
  </conditionalFormatting>
  <conditionalFormatting sqref="F43:L51">
    <cfRule type="cellIs" dxfId="19" priority="53" operator="greaterThan">
      <formula>0</formula>
    </cfRule>
    <cfRule type="cellIs" dxfId="18" priority="54" operator="lessThan">
      <formula>0</formula>
    </cfRule>
  </conditionalFormatting>
  <conditionalFormatting sqref="F57:L65">
    <cfRule type="cellIs" dxfId="17" priority="51" operator="greaterThan">
      <formula>0</formula>
    </cfRule>
    <cfRule type="cellIs" dxfId="16" priority="52" operator="lessThan">
      <formula>0</formula>
    </cfRule>
  </conditionalFormatting>
  <conditionalFormatting sqref="F71:L79">
    <cfRule type="cellIs" dxfId="15" priority="49" operator="greaterThan">
      <formula>0</formula>
    </cfRule>
    <cfRule type="cellIs" dxfId="14" priority="50" operator="lessThan">
      <formula>0</formula>
    </cfRule>
  </conditionalFormatting>
  <conditionalFormatting sqref="F85:L93">
    <cfRule type="cellIs" dxfId="13" priority="47" operator="greaterThan">
      <formula>0</formula>
    </cfRule>
    <cfRule type="cellIs" dxfId="12" priority="48" operator="lessThan">
      <formula>0</formula>
    </cfRule>
  </conditionalFormatting>
  <conditionalFormatting sqref="N14:P22">
    <cfRule type="cellIs" dxfId="11" priority="31" operator="greaterThan">
      <formula>0</formula>
    </cfRule>
    <cfRule type="cellIs" dxfId="10" priority="32" operator="lessThan">
      <formula>0</formula>
    </cfRule>
  </conditionalFormatting>
  <conditionalFormatting sqref="N28:P36">
    <cfRule type="cellIs" dxfId="9" priority="29" operator="greaterThan">
      <formula>0</formula>
    </cfRule>
    <cfRule type="cellIs" dxfId="8" priority="30" operator="lessThan">
      <formula>0</formula>
    </cfRule>
  </conditionalFormatting>
  <conditionalFormatting sqref="N43:P51">
    <cfRule type="cellIs" dxfId="7" priority="27" operator="greaterThan">
      <formula>0</formula>
    </cfRule>
    <cfRule type="cellIs" dxfId="6" priority="28" operator="lessThan">
      <formula>0</formula>
    </cfRule>
  </conditionalFormatting>
  <conditionalFormatting sqref="N57:P65">
    <cfRule type="cellIs" dxfId="5" priority="25" operator="greaterThan">
      <formula>0</formula>
    </cfRule>
    <cfRule type="cellIs" dxfId="4" priority="26" operator="lessThan">
      <formula>0</formula>
    </cfRule>
  </conditionalFormatting>
  <conditionalFormatting sqref="N71:P79">
    <cfRule type="cellIs" dxfId="3" priority="23" operator="greaterThan">
      <formula>0</formula>
    </cfRule>
    <cfRule type="cellIs" dxfId="2" priority="24" operator="lessThan">
      <formula>0</formula>
    </cfRule>
  </conditionalFormatting>
  <conditionalFormatting sqref="N85:P93">
    <cfRule type="cellIs" dxfId="1" priority="21" operator="greaterThan">
      <formula>0</formula>
    </cfRule>
    <cfRule type="cellIs" dxfId="0" priority="22" operator="lessThan">
      <formula>0</formula>
    </cfRule>
  </conditionalFormatting>
  <dataValidations xWindow="68" yWindow="597" count="17">
    <dataValidation type="whole" allowBlank="1" showInputMessage="1" showErrorMessage="1" errorTitle="Valor proyectado" error="Registre en formato número sin decimales el valor proyectado a ejecutar en el 2023" sqref="K14:K22 K28:K36 K43:K51 K57:K65 K71:K79 K85:K93" xr:uid="{00000000-0002-0000-0100-000000000000}">
      <formula1>1</formula1>
      <formula2>1E+33</formula2>
    </dataValidation>
    <dataValidation type="whole" allowBlank="1" showInputMessage="1" showErrorMessage="1" errorTitle="Valor proyectado" error="Registre en formato número, sin decimales, el valor proyectado a ejecutar en el 2023" sqref="N14:P22 N28:P36 N43:P51 N57:P65 N85:P93 N71:P79" xr:uid="{00000000-0002-0000-0100-000001000000}">
      <formula1>1</formula1>
      <formula2>1E+33</formula2>
    </dataValidation>
    <dataValidation allowBlank="1" showInputMessage="1" showErrorMessage="1" promptTitle="Clasificación" prompt="Ubique el cursor en la celda a diligenciar, despliegue la flecha y seleccione de la lista la opción a la que corresponde, la necesidad. " sqref="H13 H70 H27 H42 H56 H84" xr:uid="{00000000-0002-0000-0100-000002000000}"/>
    <dataValidation type="whole" allowBlank="1" showInputMessage="1" showErrorMessage="1" sqref="G14:G22 G43:G51 G57:G65 G71:G79 G85:G93" xr:uid="{00000000-0002-0000-0100-000003000000}">
      <formula1>1</formula1>
      <formula2>1E+27</formula2>
    </dataValidation>
    <dataValidation type="list" allowBlank="1" showInputMessage="1" showErrorMessage="1" error="Ubique el cursor en la celda a diligenciar, despliegue la flecha y seleccione: 1 si la necesidad no se puede quedar sin financiación en el 2023 y 2 si la necesidad puede aplazarse " sqref="L14:L22 L28:L36 L43:L51 L57:L65 L71:L79 L85:L93" xr:uid="{00000000-0002-0000-0100-000004000000}">
      <formula1>"1,2"</formula1>
    </dataValidation>
    <dataValidation allowBlank="1" showInputMessage="1" showErrorMessage="1" promptTitle="Cantidad de Contratos " prompt="Registre en formato número, la cantidad de contratos a los que corresponde la necesidad a financiar. " sqref="G70 G13 G27 G42 G56 G84" xr:uid="{00000000-0002-0000-0100-000005000000}"/>
    <dataValidation type="list" allowBlank="1" showInputMessage="1" showErrorMessage="1" sqref="H85:H93 H14:H22 H28:H36 H43:H51 H57:H65 H71:H79" xr:uid="{00000000-0002-0000-0100-000006000000}">
      <formula1>$BC$965:$BC$977</formula1>
    </dataValidation>
    <dataValidation allowBlank="1" showInputMessage="1" showErrorMessage="1" promptTitle="Prioridad" prompt="Ubique el cursor en la celda a diligenciar, despliegue la flecha y seleccione: 1. Si la necesidad no se puede quedar sin financiación en el 2025 y 2. Si la necesidad puede aplazarse en caso de no contar con los recursos solicitados." sqref="L13 L70 L27 L42 L56 L84" xr:uid="{00000000-0002-0000-0100-000007000000}"/>
    <dataValidation allowBlank="1" showInputMessage="1" showErrorMessage="1" promptTitle="Necesidad" prompt="Describa el objeto contractual que identifique la necesidad de la vinculación del futuro contratista o servicio. " sqref="F13 F27 F42 F56 F70 F84" xr:uid="{00000000-0002-0000-0100-000008000000}"/>
    <dataValidation type="list" allowBlank="1" showInputMessage="1" showErrorMessage="1" errorTitle="ERROR" error="Debe seleccionar un proyecto de la lista desplegable" promptTitle="Proyectos de inversión" sqref="H9:N9" xr:uid="{00000000-0002-0000-0100-000009000000}">
      <formula1>PROYECTOS</formula1>
    </dataValidation>
    <dataValidation allowBlank="1" showInputMessage="1" showErrorMessage="1" promptTitle="Ajuste 2024 " prompt="Registre en formato número del nuevo valor para el 2024 de acuerdo con la solicitud de modificación que se requiera." sqref="J13 J27 J42 J56 J70 J84" xr:uid="{00000000-0002-0000-0100-00000A000000}"/>
    <dataValidation allowBlank="1" showInputMessage="1" showErrorMessage="1" promptTitle="Valor 2024 Aprop vigente" prompt="Registre en formato número el valor &quot;anual&quot;, en &quot;pesos&quot; y &quot;sin decimales&quot;, de la apropiación de la vigencia 2024." sqref="I13 I27 I42 I56 I70 I84" xr:uid="{00000000-0002-0000-0100-00000B000000}"/>
    <dataValidation allowBlank="1" showInputMessage="1" showErrorMessage="1" promptTitle="Valor proyección 2025" prompt="Ingrese el valor proyectado, &quot;anual&quot;, en &quot;pesos&quot; y &quot;sin decimales&quot; de la necesidad para la vigencia 2025. Contemple los lineamientos de la Circular de Anteproyecto 2025 (entre otros la proyección de la inflación cierre 2025)." sqref="K13 K27 K42 K56 K70 K84" xr:uid="{00000000-0002-0000-0100-00000C000000}"/>
    <dataValidation allowBlank="1" showInputMessage="1" showErrorMessage="1" promptTitle="Variación %" prompt="Esta celda no permite el registro de información. Calcula el incremento porcentual del valor de la necesidad planteada para 2025, respecto de la vigencia 2024." sqref="M13 M27 M42 M56 M70 M84" xr:uid="{00000000-0002-0000-0100-00000D000000}"/>
    <dataValidation allowBlank="1" showInputMessage="1" showErrorMessage="1" promptTitle="Valor proyectado 2026" prompt="Registre el valor en pesos, sin decimales, la proyección para 2026. Se sugiere, calcular cuando aplique, un incremento correspondiente a la inflación señalada en la Circular Externa de Anteproyecto para la vigencia 2025.  _x000a_" sqref="N13 N27 N42 N56 N70 N84" xr:uid="{00000000-0002-0000-0100-00000E000000}"/>
    <dataValidation allowBlank="1" showInputMessage="1" showErrorMessage="1" promptTitle="Valor proyectado 2027" prompt="Registre el valor en pesos, sin decimales, la proyección para 2027. Se sugiere, calcular cuando aplique, un incremento correspondiente a la inflación señalada en la Circular Externa de Anteproyecto para la vigencia 2025._x000a_" sqref="O13 O27 O42 O56 O70 O84" xr:uid="{00000000-0002-0000-0100-00000F000000}"/>
    <dataValidation allowBlank="1" showInputMessage="1" showErrorMessage="1" promptTitle="Valor proyectado 2028" prompt="Registre el valor en pesos, sin decimales, la proyección para 2028. Se sugiere, calcular cuando aplique, un incremento correspondiente a la inflación señalada en la Circular Externa de Anteproyecto para la vigencia 2025.  _x000a_" sqref="P13 P27 P42 P56 P70 P84" xr:uid="{00000000-0002-0000-0100-000010000000}"/>
  </dataValidations>
  <pageMargins left="0.70866141732283472" right="0.70866141732283472" top="0.74803149606299213" bottom="0.74803149606299213" header="0.31496062992125984" footer="0.31496062992125984"/>
  <pageSetup orientation="portrait" r:id="rId1"/>
  <headerFooter>
    <oddFooter>&amp;RDE01-F17 Vr 6 (2024-02-29)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I40"/>
  <sheetViews>
    <sheetView showGridLines="0" tabSelected="1" zoomScale="70" zoomScaleNormal="70" zoomScaleSheetLayoutView="85" workbookViewId="0">
      <selection activeCell="P3" sqref="P3"/>
    </sheetView>
  </sheetViews>
  <sheetFormatPr baseColWidth="10" defaultColWidth="11.42578125" defaultRowHeight="18.75" x14ac:dyDescent="0.25"/>
  <cols>
    <col min="1" max="1" width="6.28515625" style="115" customWidth="1"/>
    <col min="2" max="2" width="29.5703125" style="115" customWidth="1"/>
    <col min="3" max="3" width="25.5703125" style="115" customWidth="1"/>
    <col min="4" max="4" width="22.85546875" style="115" customWidth="1"/>
    <col min="5" max="5" width="19.42578125" style="115" customWidth="1"/>
    <col min="6" max="8" width="20.7109375" style="115" customWidth="1"/>
    <col min="9" max="25" width="20.7109375" style="116" customWidth="1"/>
    <col min="26" max="32" width="25.85546875" style="116" customWidth="1"/>
    <col min="33" max="33" width="14.5703125" style="116" customWidth="1"/>
    <col min="34" max="34" width="60.140625" style="116" customWidth="1"/>
    <col min="35" max="35" width="56.7109375" style="115" customWidth="1"/>
    <col min="36" max="36" width="27.7109375" style="115" customWidth="1"/>
    <col min="37" max="37" width="39.28515625" style="115" customWidth="1"/>
    <col min="38" max="38" width="30.7109375" style="115" customWidth="1"/>
    <col min="39" max="39" width="27" style="116" customWidth="1"/>
    <col min="40" max="40" width="26.7109375" style="116" customWidth="1"/>
    <col min="41" max="41" width="25.5703125" style="116" customWidth="1"/>
    <col min="42" max="42" width="25" style="115" customWidth="1"/>
    <col min="43" max="52" width="24.7109375" style="115" customWidth="1"/>
    <col min="53" max="59" width="28.140625" style="115" customWidth="1"/>
    <col min="60" max="60" width="29.42578125" style="115" customWidth="1"/>
    <col min="61" max="61" width="69.28515625" style="115" customWidth="1"/>
    <col min="62" max="16384" width="11.42578125" style="115"/>
  </cols>
  <sheetData>
    <row r="1" spans="1:61" ht="59.25" customHeight="1" x14ac:dyDescent="0.25">
      <c r="A1" s="114"/>
      <c r="C1" s="223"/>
      <c r="D1" s="279" t="s">
        <v>1507</v>
      </c>
      <c r="E1" s="279"/>
      <c r="F1" s="279"/>
      <c r="G1" s="279"/>
      <c r="H1" s="279"/>
      <c r="I1" s="279"/>
      <c r="J1" s="279"/>
      <c r="K1" s="279"/>
      <c r="L1" s="279"/>
      <c r="M1" s="279"/>
      <c r="N1" s="279"/>
      <c r="O1" s="257" t="s">
        <v>23</v>
      </c>
      <c r="P1" s="454" t="s">
        <v>22</v>
      </c>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row>
    <row r="2" spans="1:61" ht="44.25" customHeight="1" x14ac:dyDescent="0.25">
      <c r="A2" s="141"/>
      <c r="O2" s="258" t="s">
        <v>21</v>
      </c>
      <c r="P2" s="455">
        <v>6</v>
      </c>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row>
    <row r="3" spans="1:61" ht="59.25" customHeight="1" thickBot="1" x14ac:dyDescent="0.3">
      <c r="B3" s="280" t="s">
        <v>1521</v>
      </c>
      <c r="C3" s="280"/>
      <c r="D3" s="280"/>
      <c r="E3" s="280"/>
      <c r="F3" s="280"/>
      <c r="G3" s="280"/>
      <c r="H3" s="280"/>
      <c r="I3" s="280"/>
      <c r="J3" s="280"/>
      <c r="K3" s="280"/>
      <c r="L3" s="280"/>
      <c r="M3" s="280"/>
      <c r="N3" s="281"/>
      <c r="O3" s="259" t="s">
        <v>20</v>
      </c>
      <c r="P3" s="456">
        <v>45351</v>
      </c>
    </row>
    <row r="4" spans="1:61" ht="39.75" customHeight="1" thickBot="1" x14ac:dyDescent="0.3">
      <c r="B4" s="219" t="s">
        <v>5</v>
      </c>
      <c r="C4" s="327"/>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9"/>
    </row>
    <row r="5" spans="1:61" ht="37.5" customHeight="1" thickBot="1" x14ac:dyDescent="0.3">
      <c r="B5" s="219" t="s">
        <v>6</v>
      </c>
      <c r="C5" s="117" t="str">
        <f>IF(ISERROR(VLOOKUP(C4,Listas!F3:G12,2,0)),"",VLOOKUP(C4,Listas!F3:G12,2,0))</f>
        <v/>
      </c>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9"/>
    </row>
    <row r="6" spans="1:61" ht="37.5" customHeight="1" thickBot="1" x14ac:dyDescent="0.3">
      <c r="B6" s="219" t="s">
        <v>19</v>
      </c>
      <c r="C6" s="117" t="str">
        <f>IF(ISERROR(VLOOKUP(C4,Listas!F3:I12,4,0)),"",VLOOKUP(C4,Listas!F3:I12,4,0))</f>
        <v/>
      </c>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9"/>
    </row>
    <row r="7" spans="1:61" ht="45" customHeight="1" thickBot="1" x14ac:dyDescent="0.3">
      <c r="B7" s="220" t="s">
        <v>1501</v>
      </c>
      <c r="C7" s="117" t="str">
        <f>IF(ISERROR(VLOOKUP(C5,Listas!G3:H12,2,0)),"",VLOOKUP(C5,Listas!G3:H12,2,0))</f>
        <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9"/>
    </row>
    <row r="8" spans="1:61" ht="12.75" customHeight="1" thickBot="1" x14ac:dyDescent="0.3">
      <c r="B8" s="120"/>
      <c r="C8" s="121"/>
      <c r="D8" s="122"/>
      <c r="E8" s="122"/>
      <c r="F8" s="122"/>
      <c r="G8" s="122"/>
      <c r="H8" s="122"/>
      <c r="I8" s="122"/>
      <c r="J8" s="122"/>
      <c r="K8" s="122"/>
      <c r="L8" s="122"/>
      <c r="M8" s="122"/>
      <c r="N8" s="122"/>
      <c r="O8" s="122"/>
      <c r="P8" s="122"/>
      <c r="Q8" s="122"/>
      <c r="R8" s="122"/>
      <c r="S8" s="122"/>
      <c r="T8" s="122"/>
      <c r="U8" s="122"/>
      <c r="V8" s="122"/>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row>
    <row r="9" spans="1:61" s="116" customFormat="1" ht="37.5" customHeight="1" x14ac:dyDescent="0.25">
      <c r="B9" s="305" t="s">
        <v>1442</v>
      </c>
      <c r="C9" s="307" t="s">
        <v>4</v>
      </c>
      <c r="D9" s="299" t="s">
        <v>1</v>
      </c>
      <c r="E9" s="299" t="s">
        <v>13</v>
      </c>
      <c r="F9" s="303" t="s">
        <v>3</v>
      </c>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9"/>
      <c r="AH9" s="299" t="s">
        <v>976</v>
      </c>
      <c r="AI9" s="299" t="s">
        <v>2</v>
      </c>
      <c r="AJ9" s="299" t="s">
        <v>13</v>
      </c>
      <c r="AK9" s="301" t="s">
        <v>1441</v>
      </c>
      <c r="AL9" s="303" t="s">
        <v>11</v>
      </c>
      <c r="AM9" s="304"/>
      <c r="AN9" s="304"/>
      <c r="AO9" s="304"/>
      <c r="AP9" s="304"/>
      <c r="AQ9" s="304"/>
      <c r="AR9" s="304"/>
      <c r="AS9" s="304"/>
      <c r="AT9" s="304"/>
      <c r="AU9" s="304"/>
      <c r="AV9" s="304"/>
      <c r="AW9" s="304"/>
      <c r="AX9" s="304"/>
      <c r="AY9" s="304"/>
      <c r="AZ9" s="304"/>
      <c r="BA9" s="304"/>
      <c r="BB9" s="304"/>
      <c r="BC9" s="304"/>
      <c r="BD9" s="304"/>
      <c r="BE9" s="304"/>
      <c r="BF9" s="304"/>
      <c r="BG9" s="304"/>
      <c r="BH9" s="304"/>
      <c r="BI9" s="299" t="s">
        <v>1518</v>
      </c>
    </row>
    <row r="10" spans="1:61" s="116" customFormat="1" ht="52.5" customHeight="1" thickBot="1" x14ac:dyDescent="0.3">
      <c r="B10" s="306"/>
      <c r="C10" s="308"/>
      <c r="D10" s="300"/>
      <c r="E10" s="300"/>
      <c r="F10" s="125" t="s">
        <v>1444</v>
      </c>
      <c r="G10" s="125" t="s">
        <v>1445</v>
      </c>
      <c r="H10" s="126" t="s">
        <v>1443</v>
      </c>
      <c r="I10" s="125" t="s">
        <v>1446</v>
      </c>
      <c r="J10" s="126" t="s">
        <v>1443</v>
      </c>
      <c r="K10" s="125" t="s">
        <v>1447</v>
      </c>
      <c r="L10" s="126" t="s">
        <v>1443</v>
      </c>
      <c r="M10" s="125" t="s">
        <v>1448</v>
      </c>
      <c r="N10" s="126" t="s">
        <v>1443</v>
      </c>
      <c r="O10" s="125" t="s">
        <v>1449</v>
      </c>
      <c r="P10" s="126" t="s">
        <v>1443</v>
      </c>
      <c r="Q10" s="125" t="s">
        <v>1450</v>
      </c>
      <c r="R10" s="126" t="s">
        <v>1443</v>
      </c>
      <c r="S10" s="125" t="s">
        <v>1449</v>
      </c>
      <c r="T10" s="126" t="s">
        <v>1443</v>
      </c>
      <c r="U10" s="125" t="s">
        <v>1450</v>
      </c>
      <c r="V10" s="126" t="s">
        <v>1443</v>
      </c>
      <c r="W10" s="125" t="s">
        <v>1451</v>
      </c>
      <c r="X10" s="126" t="s">
        <v>1443</v>
      </c>
      <c r="Y10" s="125" t="s">
        <v>1452</v>
      </c>
      <c r="Z10" s="126" t="s">
        <v>1453</v>
      </c>
      <c r="AA10" s="126" t="s">
        <v>1453</v>
      </c>
      <c r="AB10" s="126" t="s">
        <v>1453</v>
      </c>
      <c r="AC10" s="126" t="s">
        <v>1453</v>
      </c>
      <c r="AD10" s="126" t="s">
        <v>1453</v>
      </c>
      <c r="AE10" s="126" t="s">
        <v>1453</v>
      </c>
      <c r="AF10" s="126" t="s">
        <v>1453</v>
      </c>
      <c r="AG10" s="124" t="s">
        <v>0</v>
      </c>
      <c r="AH10" s="300"/>
      <c r="AI10" s="300"/>
      <c r="AJ10" s="300"/>
      <c r="AK10" s="302"/>
      <c r="AL10" s="125" t="s">
        <v>1444</v>
      </c>
      <c r="AM10" s="125" t="s">
        <v>1445</v>
      </c>
      <c r="AN10" s="126" t="s">
        <v>1443</v>
      </c>
      <c r="AO10" s="125" t="s">
        <v>1446</v>
      </c>
      <c r="AP10" s="126" t="s">
        <v>1443</v>
      </c>
      <c r="AQ10" s="125" t="s">
        <v>1447</v>
      </c>
      <c r="AR10" s="126" t="s">
        <v>1443</v>
      </c>
      <c r="AS10" s="125" t="s">
        <v>1448</v>
      </c>
      <c r="AT10" s="126" t="s">
        <v>1443</v>
      </c>
      <c r="AU10" s="125" t="s">
        <v>1449</v>
      </c>
      <c r="AV10" s="126" t="s">
        <v>1443</v>
      </c>
      <c r="AW10" s="125" t="s">
        <v>1450</v>
      </c>
      <c r="AX10" s="126" t="s">
        <v>1443</v>
      </c>
      <c r="AY10" s="125" t="s">
        <v>1451</v>
      </c>
      <c r="AZ10" s="126" t="s">
        <v>1443</v>
      </c>
      <c r="BA10" s="126" t="s">
        <v>1453</v>
      </c>
      <c r="BB10" s="126" t="s">
        <v>1453</v>
      </c>
      <c r="BC10" s="126" t="s">
        <v>1453</v>
      </c>
      <c r="BD10" s="126" t="s">
        <v>1453</v>
      </c>
      <c r="BE10" s="126" t="s">
        <v>1453</v>
      </c>
      <c r="BF10" s="126" t="s">
        <v>1453</v>
      </c>
      <c r="BG10" s="126" t="s">
        <v>1453</v>
      </c>
      <c r="BH10" s="124" t="s">
        <v>0</v>
      </c>
      <c r="BI10" s="300"/>
    </row>
    <row r="11" spans="1:61" s="116" customFormat="1" ht="18" customHeight="1" x14ac:dyDescent="0.25">
      <c r="B11" s="288"/>
      <c r="C11" s="291"/>
      <c r="D11" s="291"/>
      <c r="E11" s="325" t="s">
        <v>1440</v>
      </c>
      <c r="F11" s="286"/>
      <c r="G11" s="286"/>
      <c r="H11" s="286"/>
      <c r="I11" s="286"/>
      <c r="J11" s="286"/>
      <c r="K11" s="286"/>
      <c r="L11" s="286"/>
      <c r="M11" s="286"/>
      <c r="N11" s="286"/>
      <c r="O11" s="286"/>
      <c r="P11" s="286"/>
      <c r="Q11" s="286"/>
      <c r="R11" s="286"/>
      <c r="S11" s="286"/>
      <c r="T11" s="286"/>
      <c r="U11" s="286"/>
      <c r="V11" s="286"/>
      <c r="W11" s="286"/>
      <c r="X11" s="286"/>
      <c r="Y11" s="286"/>
      <c r="Z11" s="295" t="str">
        <f>IF(ISERROR(H11/G11-1),"-",(H11/G11-1))</f>
        <v>-</v>
      </c>
      <c r="AA11" s="295" t="str">
        <f>IF(ISERROR(J11/I11-1),"-",(J11/I11-1))</f>
        <v>-</v>
      </c>
      <c r="AB11" s="295" t="str">
        <f>IF(ISERROR(L11/K11-1),"-",(L11/K11-1))</f>
        <v>-</v>
      </c>
      <c r="AC11" s="295" t="str">
        <f>IF(ISERROR(N11/M11-1),"-",(N11/M11-1))</f>
        <v>-</v>
      </c>
      <c r="AD11" s="295" t="str">
        <f>IF(ISERROR(P11/O11-1),"-",(P11/O11-1))</f>
        <v>-</v>
      </c>
      <c r="AE11" s="295" t="str">
        <f>IF(ISERROR(R11/Q11-1),"-",(R11/Q11-1))</f>
        <v>-</v>
      </c>
      <c r="AF11" s="295" t="str">
        <f>IF(ISERROR(T11/S11-1),"-",(T11/S11-1))</f>
        <v>-</v>
      </c>
      <c r="AG11" s="286"/>
      <c r="AH11" s="321"/>
      <c r="AI11" s="310"/>
      <c r="AJ11" s="139" t="s">
        <v>1440</v>
      </c>
      <c r="AK11" s="140"/>
      <c r="AL11" s="109"/>
      <c r="AM11" s="109"/>
      <c r="AN11" s="109"/>
      <c r="AO11" s="109"/>
      <c r="AP11" s="109"/>
      <c r="AQ11" s="109"/>
      <c r="AR11" s="109"/>
      <c r="AS11" s="109"/>
      <c r="AT11" s="109"/>
      <c r="AU11" s="109"/>
      <c r="AV11" s="109"/>
      <c r="AW11" s="109"/>
      <c r="AX11" s="109"/>
      <c r="AY11" s="109"/>
      <c r="AZ11" s="109"/>
      <c r="BA11" s="180" t="str">
        <f>IF(ISERROR(AN11/AM11-1),"",(AN11/AM11-1))</f>
        <v/>
      </c>
      <c r="BB11" s="180" t="str">
        <f>IF(ISERROR(AP11/AO11-1),"",(AP11/AO11-1))</f>
        <v/>
      </c>
      <c r="BC11" s="180" t="str">
        <f>IF(ISERROR(AR11/AQ11-1),"",(AR11/AQ11-1))</f>
        <v/>
      </c>
      <c r="BD11" s="180" t="str">
        <f>IF(ISERROR(AT11/AS11-1),"",(AT11/AS11-1))</f>
        <v/>
      </c>
      <c r="BE11" s="180" t="str">
        <f>IF(ISERROR(AV11/AU11-1),"",(AV11/AU11-1))</f>
        <v/>
      </c>
      <c r="BF11" s="180" t="str">
        <f>IF(ISERROR(AX11/AW11-1),"",(AX11/AW11-1))</f>
        <v/>
      </c>
      <c r="BG11" s="180" t="str">
        <f>IF(ISERROR(AZ11/AY11-1),"",(AZ11/AY11-1))</f>
        <v/>
      </c>
      <c r="BH11" s="180">
        <f>SUM(AL11:AM11)+AO11+AQ11+AS11+AU11+AW11+AY11</f>
        <v>0</v>
      </c>
      <c r="BI11" s="318"/>
    </row>
    <row r="12" spans="1:61" s="116" customFormat="1" ht="18" customHeight="1" x14ac:dyDescent="0.25">
      <c r="B12" s="289"/>
      <c r="C12" s="292"/>
      <c r="D12" s="292"/>
      <c r="E12" s="326"/>
      <c r="F12" s="287"/>
      <c r="G12" s="287"/>
      <c r="H12" s="287"/>
      <c r="I12" s="287"/>
      <c r="J12" s="287"/>
      <c r="K12" s="287"/>
      <c r="L12" s="287"/>
      <c r="M12" s="287"/>
      <c r="N12" s="287"/>
      <c r="O12" s="287"/>
      <c r="P12" s="287"/>
      <c r="Q12" s="287"/>
      <c r="R12" s="287"/>
      <c r="S12" s="287"/>
      <c r="T12" s="287"/>
      <c r="U12" s="287"/>
      <c r="V12" s="287"/>
      <c r="W12" s="287"/>
      <c r="X12" s="287"/>
      <c r="Y12" s="287"/>
      <c r="Z12" s="296"/>
      <c r="AA12" s="296"/>
      <c r="AB12" s="296"/>
      <c r="AC12" s="296"/>
      <c r="AD12" s="296"/>
      <c r="AE12" s="296"/>
      <c r="AF12" s="296"/>
      <c r="AG12" s="287"/>
      <c r="AH12" s="322"/>
      <c r="AI12" s="294"/>
      <c r="AJ12" s="132" t="s">
        <v>14</v>
      </c>
      <c r="AK12" s="128"/>
      <c r="AL12" s="113"/>
      <c r="AM12" s="113"/>
      <c r="AN12" s="113"/>
      <c r="AO12" s="113"/>
      <c r="AP12" s="113"/>
      <c r="AQ12" s="113"/>
      <c r="AR12" s="113"/>
      <c r="AS12" s="113"/>
      <c r="AT12" s="113"/>
      <c r="AU12" s="113"/>
      <c r="AV12" s="113"/>
      <c r="AW12" s="113"/>
      <c r="AX12" s="113"/>
      <c r="AY12" s="113"/>
      <c r="AZ12" s="113"/>
      <c r="BA12" s="180" t="str">
        <f t="shared" ref="BA12:BA22" si="0">IF(ISERROR(AN12/AM12-1),"",(AN12/AM12-1))</f>
        <v/>
      </c>
      <c r="BB12" s="180" t="str">
        <f t="shared" ref="BB12:BB22" si="1">IF(ISERROR(AP12/AO12-1),"",(AP12/AO12-1))</f>
        <v/>
      </c>
      <c r="BC12" s="180" t="str">
        <f t="shared" ref="BC12:BC22" si="2">IF(ISERROR(AR12/AQ12-1),"",(AR12/AQ12-1))</f>
        <v/>
      </c>
      <c r="BD12" s="180" t="str">
        <f t="shared" ref="BD12:BD22" si="3">IF(ISERROR(AT12/AS12-1),"",(AT12/AS12-1))</f>
        <v/>
      </c>
      <c r="BE12" s="180" t="str">
        <f t="shared" ref="BE12:BE22" si="4">IF(ISERROR(AV12/AU12-1),"",(AV12/AU12-1))</f>
        <v/>
      </c>
      <c r="BF12" s="180" t="str">
        <f t="shared" ref="BF12:BF22" si="5">IF(ISERROR(AX12/AW12-1),"",(AX12/AW12-1))</f>
        <v/>
      </c>
      <c r="BG12" s="180" t="str">
        <f t="shared" ref="BG12:BG22" si="6">IF(ISERROR(AZ12/AY12-1),"",(AZ12/AY12-1))</f>
        <v/>
      </c>
      <c r="BH12" s="180">
        <f t="shared" ref="BH12:BH40" si="7">SUM(AL12:AM12)+AO12+AQ12+AS12+AU12+AW12+AY12</f>
        <v>0</v>
      </c>
      <c r="BI12" s="319"/>
    </row>
    <row r="13" spans="1:61" s="116" customFormat="1" ht="18" customHeight="1" x14ac:dyDescent="0.25">
      <c r="B13" s="289"/>
      <c r="C13" s="292"/>
      <c r="D13" s="292"/>
      <c r="E13" s="326"/>
      <c r="F13" s="287"/>
      <c r="G13" s="287"/>
      <c r="H13" s="287"/>
      <c r="I13" s="287"/>
      <c r="J13" s="287"/>
      <c r="K13" s="287"/>
      <c r="L13" s="287"/>
      <c r="M13" s="287"/>
      <c r="N13" s="287"/>
      <c r="O13" s="287"/>
      <c r="P13" s="287"/>
      <c r="Q13" s="287"/>
      <c r="R13" s="287"/>
      <c r="S13" s="287"/>
      <c r="T13" s="287"/>
      <c r="U13" s="287"/>
      <c r="V13" s="287"/>
      <c r="W13" s="287"/>
      <c r="X13" s="287"/>
      <c r="Y13" s="287"/>
      <c r="Z13" s="296"/>
      <c r="AA13" s="296"/>
      <c r="AB13" s="296"/>
      <c r="AC13" s="296"/>
      <c r="AD13" s="296"/>
      <c r="AE13" s="296"/>
      <c r="AF13" s="296"/>
      <c r="AG13" s="287"/>
      <c r="AH13" s="322"/>
      <c r="AI13" s="294"/>
      <c r="AJ13" s="131" t="s">
        <v>1440</v>
      </c>
      <c r="AK13" s="127"/>
      <c r="AL13" s="113"/>
      <c r="AM13" s="113"/>
      <c r="AN13" s="113"/>
      <c r="AO13" s="113"/>
      <c r="AP13" s="113"/>
      <c r="AQ13" s="113"/>
      <c r="AR13" s="113"/>
      <c r="AS13" s="113"/>
      <c r="AT13" s="113"/>
      <c r="AU13" s="113"/>
      <c r="AV13" s="113"/>
      <c r="AW13" s="113"/>
      <c r="AX13" s="113"/>
      <c r="AY13" s="113"/>
      <c r="AZ13" s="113"/>
      <c r="BA13" s="180" t="str">
        <f t="shared" si="0"/>
        <v/>
      </c>
      <c r="BB13" s="180" t="str">
        <f t="shared" si="1"/>
        <v/>
      </c>
      <c r="BC13" s="180" t="str">
        <f t="shared" si="2"/>
        <v/>
      </c>
      <c r="BD13" s="180" t="str">
        <f t="shared" si="3"/>
        <v/>
      </c>
      <c r="BE13" s="180" t="str">
        <f t="shared" si="4"/>
        <v/>
      </c>
      <c r="BF13" s="180" t="str">
        <f t="shared" si="5"/>
        <v/>
      </c>
      <c r="BG13" s="180" t="str">
        <f t="shared" si="6"/>
        <v/>
      </c>
      <c r="BH13" s="180">
        <f t="shared" si="7"/>
        <v>0</v>
      </c>
      <c r="BI13" s="319"/>
    </row>
    <row r="14" spans="1:61" s="116" customFormat="1" ht="18" customHeight="1" x14ac:dyDescent="0.25">
      <c r="B14" s="289"/>
      <c r="C14" s="292"/>
      <c r="D14" s="292"/>
      <c r="E14" s="326"/>
      <c r="F14" s="287"/>
      <c r="G14" s="287"/>
      <c r="H14" s="287"/>
      <c r="I14" s="287"/>
      <c r="J14" s="287"/>
      <c r="K14" s="287"/>
      <c r="L14" s="287"/>
      <c r="M14" s="287"/>
      <c r="N14" s="287"/>
      <c r="O14" s="287"/>
      <c r="P14" s="287"/>
      <c r="Q14" s="287"/>
      <c r="R14" s="287"/>
      <c r="S14" s="287"/>
      <c r="T14" s="287"/>
      <c r="U14" s="287"/>
      <c r="V14" s="287"/>
      <c r="W14" s="287"/>
      <c r="X14" s="287"/>
      <c r="Y14" s="287"/>
      <c r="Z14" s="296"/>
      <c r="AA14" s="296"/>
      <c r="AB14" s="296"/>
      <c r="AC14" s="296"/>
      <c r="AD14" s="296"/>
      <c r="AE14" s="296"/>
      <c r="AF14" s="296"/>
      <c r="AG14" s="287"/>
      <c r="AH14" s="322"/>
      <c r="AI14" s="294"/>
      <c r="AJ14" s="132" t="s">
        <v>14</v>
      </c>
      <c r="AK14" s="128"/>
      <c r="AL14" s="113"/>
      <c r="AM14" s="113"/>
      <c r="AN14" s="113"/>
      <c r="AO14" s="113"/>
      <c r="AP14" s="113"/>
      <c r="AQ14" s="113"/>
      <c r="AR14" s="113"/>
      <c r="AS14" s="113"/>
      <c r="AT14" s="113"/>
      <c r="AU14" s="113"/>
      <c r="AV14" s="113"/>
      <c r="AW14" s="113"/>
      <c r="AX14" s="113"/>
      <c r="AY14" s="113"/>
      <c r="AZ14" s="113"/>
      <c r="BA14" s="180" t="str">
        <f t="shared" si="0"/>
        <v/>
      </c>
      <c r="BB14" s="180" t="str">
        <f t="shared" si="1"/>
        <v/>
      </c>
      <c r="BC14" s="180" t="str">
        <f t="shared" si="2"/>
        <v/>
      </c>
      <c r="BD14" s="180" t="str">
        <f t="shared" si="3"/>
        <v/>
      </c>
      <c r="BE14" s="180" t="str">
        <f t="shared" si="4"/>
        <v/>
      </c>
      <c r="BF14" s="180" t="str">
        <f t="shared" si="5"/>
        <v/>
      </c>
      <c r="BG14" s="180" t="str">
        <f t="shared" si="6"/>
        <v/>
      </c>
      <c r="BH14" s="180">
        <f t="shared" si="7"/>
        <v>0</v>
      </c>
      <c r="BI14" s="319"/>
    </row>
    <row r="15" spans="1:61" s="116" customFormat="1" ht="18" customHeight="1" x14ac:dyDescent="0.25">
      <c r="B15" s="289"/>
      <c r="C15" s="292"/>
      <c r="D15" s="292"/>
      <c r="E15" s="326"/>
      <c r="F15" s="287"/>
      <c r="G15" s="287"/>
      <c r="H15" s="287"/>
      <c r="I15" s="287"/>
      <c r="J15" s="287"/>
      <c r="K15" s="287"/>
      <c r="L15" s="287"/>
      <c r="M15" s="287"/>
      <c r="N15" s="287"/>
      <c r="O15" s="287"/>
      <c r="P15" s="287"/>
      <c r="Q15" s="287"/>
      <c r="R15" s="287"/>
      <c r="S15" s="287"/>
      <c r="T15" s="287"/>
      <c r="U15" s="287"/>
      <c r="V15" s="287"/>
      <c r="W15" s="287"/>
      <c r="X15" s="287"/>
      <c r="Y15" s="287"/>
      <c r="Z15" s="296"/>
      <c r="AA15" s="296"/>
      <c r="AB15" s="296"/>
      <c r="AC15" s="296"/>
      <c r="AD15" s="296"/>
      <c r="AE15" s="296"/>
      <c r="AF15" s="296"/>
      <c r="AG15" s="287"/>
      <c r="AH15" s="322"/>
      <c r="AI15" s="294"/>
      <c r="AJ15" s="131" t="s">
        <v>1440</v>
      </c>
      <c r="AK15" s="127"/>
      <c r="AL15" s="113"/>
      <c r="AM15" s="113"/>
      <c r="AN15" s="113"/>
      <c r="AO15" s="113"/>
      <c r="AP15" s="113"/>
      <c r="AQ15" s="113"/>
      <c r="AR15" s="113"/>
      <c r="AS15" s="113"/>
      <c r="AT15" s="113"/>
      <c r="AU15" s="113"/>
      <c r="AV15" s="113"/>
      <c r="AW15" s="113"/>
      <c r="AX15" s="113"/>
      <c r="AY15" s="113"/>
      <c r="AZ15" s="113"/>
      <c r="BA15" s="180" t="str">
        <f t="shared" si="0"/>
        <v/>
      </c>
      <c r="BB15" s="180" t="str">
        <f t="shared" si="1"/>
        <v/>
      </c>
      <c r="BC15" s="180" t="str">
        <f t="shared" si="2"/>
        <v/>
      </c>
      <c r="BD15" s="180" t="str">
        <f t="shared" si="3"/>
        <v/>
      </c>
      <c r="BE15" s="180" t="str">
        <f t="shared" si="4"/>
        <v/>
      </c>
      <c r="BF15" s="180" t="str">
        <f t="shared" si="5"/>
        <v/>
      </c>
      <c r="BG15" s="180" t="str">
        <f t="shared" si="6"/>
        <v/>
      </c>
      <c r="BH15" s="180">
        <f t="shared" si="7"/>
        <v>0</v>
      </c>
      <c r="BI15" s="319"/>
    </row>
    <row r="16" spans="1:61" s="116" customFormat="1" ht="18" customHeight="1" x14ac:dyDescent="0.25">
      <c r="B16" s="289"/>
      <c r="C16" s="292"/>
      <c r="D16" s="292"/>
      <c r="E16" s="326"/>
      <c r="F16" s="287"/>
      <c r="G16" s="287"/>
      <c r="H16" s="287"/>
      <c r="I16" s="287"/>
      <c r="J16" s="287"/>
      <c r="K16" s="287"/>
      <c r="L16" s="287"/>
      <c r="M16" s="287"/>
      <c r="N16" s="287"/>
      <c r="O16" s="287"/>
      <c r="P16" s="287"/>
      <c r="Q16" s="287"/>
      <c r="R16" s="287"/>
      <c r="S16" s="287"/>
      <c r="T16" s="287"/>
      <c r="U16" s="287"/>
      <c r="V16" s="287"/>
      <c r="W16" s="287"/>
      <c r="X16" s="287"/>
      <c r="Y16" s="287"/>
      <c r="Z16" s="296"/>
      <c r="AA16" s="296"/>
      <c r="AB16" s="296"/>
      <c r="AC16" s="296"/>
      <c r="AD16" s="296"/>
      <c r="AE16" s="296"/>
      <c r="AF16" s="296"/>
      <c r="AG16" s="287"/>
      <c r="AH16" s="322"/>
      <c r="AI16" s="294"/>
      <c r="AJ16" s="132" t="s">
        <v>14</v>
      </c>
      <c r="AK16" s="128"/>
      <c r="AL16" s="113"/>
      <c r="AM16" s="113"/>
      <c r="AN16" s="113"/>
      <c r="AO16" s="113"/>
      <c r="AP16" s="113"/>
      <c r="AQ16" s="113"/>
      <c r="AR16" s="113"/>
      <c r="AS16" s="113"/>
      <c r="AT16" s="113"/>
      <c r="AU16" s="113"/>
      <c r="AV16" s="113"/>
      <c r="AW16" s="113"/>
      <c r="AX16" s="113"/>
      <c r="AY16" s="113"/>
      <c r="AZ16" s="113"/>
      <c r="BA16" s="180" t="str">
        <f t="shared" si="0"/>
        <v/>
      </c>
      <c r="BB16" s="180" t="str">
        <f t="shared" si="1"/>
        <v/>
      </c>
      <c r="BC16" s="180" t="str">
        <f t="shared" si="2"/>
        <v/>
      </c>
      <c r="BD16" s="180" t="str">
        <f t="shared" si="3"/>
        <v/>
      </c>
      <c r="BE16" s="180" t="str">
        <f t="shared" si="4"/>
        <v/>
      </c>
      <c r="BF16" s="180" t="str">
        <f t="shared" si="5"/>
        <v/>
      </c>
      <c r="BG16" s="180" t="str">
        <f t="shared" si="6"/>
        <v/>
      </c>
      <c r="BH16" s="180">
        <f t="shared" si="7"/>
        <v>0</v>
      </c>
      <c r="BI16" s="319"/>
    </row>
    <row r="17" spans="2:61" s="116" customFormat="1" ht="69" customHeight="1" x14ac:dyDescent="0.25">
      <c r="B17" s="289"/>
      <c r="C17" s="292"/>
      <c r="D17" s="292"/>
      <c r="E17" s="297" t="s">
        <v>1439</v>
      </c>
      <c r="F17" s="287"/>
      <c r="G17" s="286"/>
      <c r="H17" s="286"/>
      <c r="I17" s="286"/>
      <c r="J17" s="286"/>
      <c r="K17" s="286"/>
      <c r="L17" s="286"/>
      <c r="M17" s="286"/>
      <c r="N17" s="286"/>
      <c r="O17" s="286"/>
      <c r="P17" s="286"/>
      <c r="Q17" s="286"/>
      <c r="R17" s="286"/>
      <c r="S17" s="286"/>
      <c r="T17" s="286"/>
      <c r="U17" s="287"/>
      <c r="V17" s="286"/>
      <c r="W17" s="287"/>
      <c r="X17" s="286"/>
      <c r="Y17" s="287"/>
      <c r="Z17" s="295" t="str">
        <f>IF(ISERROR(H17/G17-1),"-",(H17/G17-1))</f>
        <v>-</v>
      </c>
      <c r="AA17" s="295" t="str">
        <f>IF(ISERROR(J17/I17-1),"-",(J17/I17-1))</f>
        <v>-</v>
      </c>
      <c r="AB17" s="295" t="str">
        <f>IF(ISERROR(L17/K17-1),"-",(L17/K17-1))</f>
        <v>-</v>
      </c>
      <c r="AC17" s="295" t="str">
        <f>IF(ISERROR(N17/M17-1),"-",(N17/M17-1))</f>
        <v>-</v>
      </c>
      <c r="AD17" s="295" t="str">
        <f>IF(ISERROR(P17/O17-1),"-",(P17/O17-1))</f>
        <v>-</v>
      </c>
      <c r="AE17" s="295" t="str">
        <f>IF(ISERROR(R17/Q17-1),"-",(R17/Q17-1))</f>
        <v>-</v>
      </c>
      <c r="AF17" s="295" t="str">
        <f>IF(ISERROR(T17/S17-1),"-",(T17/S17-1))</f>
        <v>-</v>
      </c>
      <c r="AG17" s="287"/>
      <c r="AH17" s="322"/>
      <c r="AI17" s="294"/>
      <c r="AJ17" s="131" t="s">
        <v>1440</v>
      </c>
      <c r="AK17" s="127"/>
      <c r="AL17" s="113"/>
      <c r="AM17" s="113"/>
      <c r="AN17" s="113"/>
      <c r="AO17" s="113"/>
      <c r="AP17" s="113"/>
      <c r="AQ17" s="113"/>
      <c r="AR17" s="113"/>
      <c r="AS17" s="113"/>
      <c r="AT17" s="113"/>
      <c r="AU17" s="113"/>
      <c r="AV17" s="113"/>
      <c r="AW17" s="113"/>
      <c r="AX17" s="113"/>
      <c r="AY17" s="113"/>
      <c r="AZ17" s="113"/>
      <c r="BA17" s="180" t="str">
        <f t="shared" si="0"/>
        <v/>
      </c>
      <c r="BB17" s="180" t="str">
        <f t="shared" si="1"/>
        <v/>
      </c>
      <c r="BC17" s="180" t="str">
        <f t="shared" si="2"/>
        <v/>
      </c>
      <c r="BD17" s="180" t="str">
        <f t="shared" si="3"/>
        <v/>
      </c>
      <c r="BE17" s="180" t="str">
        <f t="shared" si="4"/>
        <v/>
      </c>
      <c r="BF17" s="180" t="str">
        <f t="shared" si="5"/>
        <v/>
      </c>
      <c r="BG17" s="180" t="str">
        <f t="shared" si="6"/>
        <v/>
      </c>
      <c r="BH17" s="180">
        <f t="shared" si="7"/>
        <v>0</v>
      </c>
      <c r="BI17" s="319"/>
    </row>
    <row r="18" spans="2:61" s="116" customFormat="1" ht="18" customHeight="1" x14ac:dyDescent="0.25">
      <c r="B18" s="289"/>
      <c r="C18" s="292"/>
      <c r="D18" s="292"/>
      <c r="E18" s="297"/>
      <c r="F18" s="287"/>
      <c r="G18" s="287"/>
      <c r="H18" s="287"/>
      <c r="I18" s="287"/>
      <c r="J18" s="287"/>
      <c r="K18" s="287"/>
      <c r="L18" s="287"/>
      <c r="M18" s="287"/>
      <c r="N18" s="287"/>
      <c r="O18" s="287"/>
      <c r="P18" s="287"/>
      <c r="Q18" s="287"/>
      <c r="R18" s="287"/>
      <c r="S18" s="287"/>
      <c r="T18" s="287"/>
      <c r="U18" s="287"/>
      <c r="V18" s="287"/>
      <c r="W18" s="287"/>
      <c r="X18" s="287"/>
      <c r="Y18" s="287"/>
      <c r="Z18" s="296"/>
      <c r="AA18" s="296"/>
      <c r="AB18" s="296"/>
      <c r="AC18" s="296"/>
      <c r="AD18" s="296"/>
      <c r="AE18" s="296"/>
      <c r="AF18" s="296"/>
      <c r="AG18" s="287"/>
      <c r="AH18" s="322"/>
      <c r="AI18" s="294"/>
      <c r="AJ18" s="132" t="s">
        <v>14</v>
      </c>
      <c r="AK18" s="128"/>
      <c r="AL18" s="113"/>
      <c r="AM18" s="113"/>
      <c r="AN18" s="113"/>
      <c r="AO18" s="113"/>
      <c r="AP18" s="113"/>
      <c r="AQ18" s="113"/>
      <c r="AR18" s="113"/>
      <c r="AS18" s="113"/>
      <c r="AT18" s="113"/>
      <c r="AU18" s="113"/>
      <c r="AV18" s="113"/>
      <c r="AW18" s="113"/>
      <c r="AX18" s="113"/>
      <c r="AY18" s="113"/>
      <c r="AZ18" s="113"/>
      <c r="BA18" s="180" t="str">
        <f t="shared" si="0"/>
        <v/>
      </c>
      <c r="BB18" s="180" t="str">
        <f t="shared" si="1"/>
        <v/>
      </c>
      <c r="BC18" s="180" t="str">
        <f t="shared" si="2"/>
        <v/>
      </c>
      <c r="BD18" s="180" t="str">
        <f t="shared" si="3"/>
        <v/>
      </c>
      <c r="BE18" s="180" t="str">
        <f t="shared" si="4"/>
        <v/>
      </c>
      <c r="BF18" s="180" t="str">
        <f t="shared" si="5"/>
        <v/>
      </c>
      <c r="BG18" s="180" t="str">
        <f t="shared" si="6"/>
        <v/>
      </c>
      <c r="BH18" s="180">
        <f t="shared" si="7"/>
        <v>0</v>
      </c>
      <c r="BI18" s="319"/>
    </row>
    <row r="19" spans="2:61" s="116" customFormat="1" ht="18" customHeight="1" x14ac:dyDescent="0.25">
      <c r="B19" s="289"/>
      <c r="C19" s="292"/>
      <c r="D19" s="292"/>
      <c r="E19" s="297"/>
      <c r="F19" s="287"/>
      <c r="G19" s="287"/>
      <c r="H19" s="287"/>
      <c r="I19" s="287"/>
      <c r="J19" s="287"/>
      <c r="K19" s="287"/>
      <c r="L19" s="287"/>
      <c r="M19" s="287"/>
      <c r="N19" s="287"/>
      <c r="O19" s="287"/>
      <c r="P19" s="287"/>
      <c r="Q19" s="287"/>
      <c r="R19" s="287"/>
      <c r="S19" s="287"/>
      <c r="T19" s="287"/>
      <c r="U19" s="287"/>
      <c r="V19" s="287"/>
      <c r="W19" s="287"/>
      <c r="X19" s="287"/>
      <c r="Y19" s="287"/>
      <c r="Z19" s="296"/>
      <c r="AA19" s="296"/>
      <c r="AB19" s="296"/>
      <c r="AC19" s="296"/>
      <c r="AD19" s="296"/>
      <c r="AE19" s="296"/>
      <c r="AF19" s="296"/>
      <c r="AG19" s="287"/>
      <c r="AH19" s="322"/>
      <c r="AI19" s="294"/>
      <c r="AJ19" s="131" t="s">
        <v>1440</v>
      </c>
      <c r="AK19" s="127"/>
      <c r="AL19" s="113"/>
      <c r="AM19" s="113"/>
      <c r="AN19" s="113"/>
      <c r="AO19" s="113"/>
      <c r="AP19" s="113"/>
      <c r="AQ19" s="113"/>
      <c r="AR19" s="113"/>
      <c r="AS19" s="113"/>
      <c r="AT19" s="113"/>
      <c r="AU19" s="113"/>
      <c r="AV19" s="113"/>
      <c r="AW19" s="113"/>
      <c r="AX19" s="113"/>
      <c r="AY19" s="113"/>
      <c r="AZ19" s="113"/>
      <c r="BA19" s="180" t="str">
        <f t="shared" si="0"/>
        <v/>
      </c>
      <c r="BB19" s="180" t="str">
        <f t="shared" si="1"/>
        <v/>
      </c>
      <c r="BC19" s="180" t="str">
        <f t="shared" si="2"/>
        <v/>
      </c>
      <c r="BD19" s="180" t="str">
        <f t="shared" si="3"/>
        <v/>
      </c>
      <c r="BE19" s="180" t="str">
        <f t="shared" si="4"/>
        <v/>
      </c>
      <c r="BF19" s="180" t="str">
        <f t="shared" si="5"/>
        <v/>
      </c>
      <c r="BG19" s="180" t="str">
        <f t="shared" si="6"/>
        <v/>
      </c>
      <c r="BH19" s="180">
        <f t="shared" si="7"/>
        <v>0</v>
      </c>
      <c r="BI19" s="319"/>
    </row>
    <row r="20" spans="2:61" s="116" customFormat="1" ht="18" customHeight="1" x14ac:dyDescent="0.25">
      <c r="B20" s="289"/>
      <c r="C20" s="292"/>
      <c r="D20" s="292"/>
      <c r="E20" s="297"/>
      <c r="F20" s="287"/>
      <c r="G20" s="287"/>
      <c r="H20" s="287"/>
      <c r="I20" s="287"/>
      <c r="J20" s="287"/>
      <c r="K20" s="287"/>
      <c r="L20" s="287"/>
      <c r="M20" s="287"/>
      <c r="N20" s="287"/>
      <c r="O20" s="287"/>
      <c r="P20" s="287"/>
      <c r="Q20" s="287"/>
      <c r="R20" s="287"/>
      <c r="S20" s="287"/>
      <c r="T20" s="287"/>
      <c r="U20" s="287"/>
      <c r="V20" s="287"/>
      <c r="W20" s="287"/>
      <c r="X20" s="287"/>
      <c r="Y20" s="287"/>
      <c r="Z20" s="296"/>
      <c r="AA20" s="296"/>
      <c r="AB20" s="296"/>
      <c r="AC20" s="296"/>
      <c r="AD20" s="296"/>
      <c r="AE20" s="296"/>
      <c r="AF20" s="296"/>
      <c r="AG20" s="287"/>
      <c r="AH20" s="322"/>
      <c r="AI20" s="294"/>
      <c r="AJ20" s="132" t="s">
        <v>14</v>
      </c>
      <c r="AK20" s="128"/>
      <c r="AL20" s="113"/>
      <c r="AM20" s="113"/>
      <c r="AN20" s="113"/>
      <c r="AO20" s="113"/>
      <c r="AP20" s="113"/>
      <c r="AQ20" s="113"/>
      <c r="AR20" s="113"/>
      <c r="AS20" s="113"/>
      <c r="AT20" s="113"/>
      <c r="AU20" s="113"/>
      <c r="AV20" s="113"/>
      <c r="AW20" s="113"/>
      <c r="AX20" s="113"/>
      <c r="AY20" s="113"/>
      <c r="AZ20" s="113"/>
      <c r="BA20" s="180" t="str">
        <f t="shared" si="0"/>
        <v/>
      </c>
      <c r="BB20" s="180" t="str">
        <f t="shared" si="1"/>
        <v/>
      </c>
      <c r="BC20" s="180" t="str">
        <f t="shared" si="2"/>
        <v/>
      </c>
      <c r="BD20" s="180" t="str">
        <f t="shared" si="3"/>
        <v/>
      </c>
      <c r="BE20" s="180" t="str">
        <f t="shared" si="4"/>
        <v/>
      </c>
      <c r="BF20" s="180" t="str">
        <f t="shared" si="5"/>
        <v/>
      </c>
      <c r="BG20" s="180" t="str">
        <f t="shared" si="6"/>
        <v/>
      </c>
      <c r="BH20" s="180">
        <f t="shared" si="7"/>
        <v>0</v>
      </c>
      <c r="BI20" s="319"/>
    </row>
    <row r="21" spans="2:61" s="116" customFormat="1" ht="18" customHeight="1" x14ac:dyDescent="0.25">
      <c r="B21" s="289"/>
      <c r="C21" s="292"/>
      <c r="D21" s="292"/>
      <c r="E21" s="297"/>
      <c r="F21" s="287"/>
      <c r="G21" s="287"/>
      <c r="H21" s="287"/>
      <c r="I21" s="287"/>
      <c r="J21" s="287"/>
      <c r="K21" s="287"/>
      <c r="L21" s="287"/>
      <c r="M21" s="287"/>
      <c r="N21" s="287"/>
      <c r="O21" s="287"/>
      <c r="P21" s="287"/>
      <c r="Q21" s="287"/>
      <c r="R21" s="287"/>
      <c r="S21" s="287"/>
      <c r="T21" s="287"/>
      <c r="U21" s="287"/>
      <c r="V21" s="287"/>
      <c r="W21" s="287"/>
      <c r="X21" s="287"/>
      <c r="Y21" s="287"/>
      <c r="Z21" s="296"/>
      <c r="AA21" s="296"/>
      <c r="AB21" s="296"/>
      <c r="AC21" s="296"/>
      <c r="AD21" s="296"/>
      <c r="AE21" s="296"/>
      <c r="AF21" s="296"/>
      <c r="AG21" s="287"/>
      <c r="AH21" s="322"/>
      <c r="AI21" s="294"/>
      <c r="AJ21" s="131" t="s">
        <v>1440</v>
      </c>
      <c r="AK21" s="127"/>
      <c r="AL21" s="113"/>
      <c r="AM21" s="113"/>
      <c r="AN21" s="113"/>
      <c r="AO21" s="113"/>
      <c r="AP21" s="113"/>
      <c r="AQ21" s="113"/>
      <c r="AR21" s="113"/>
      <c r="AS21" s="113"/>
      <c r="AT21" s="113"/>
      <c r="AU21" s="113"/>
      <c r="AV21" s="113"/>
      <c r="AW21" s="113"/>
      <c r="AX21" s="113"/>
      <c r="AY21" s="113"/>
      <c r="AZ21" s="113"/>
      <c r="BA21" s="180" t="str">
        <f t="shared" si="0"/>
        <v/>
      </c>
      <c r="BB21" s="180" t="str">
        <f t="shared" si="1"/>
        <v/>
      </c>
      <c r="BC21" s="180" t="str">
        <f t="shared" si="2"/>
        <v/>
      </c>
      <c r="BD21" s="180" t="str">
        <f t="shared" si="3"/>
        <v/>
      </c>
      <c r="BE21" s="180" t="str">
        <f t="shared" si="4"/>
        <v/>
      </c>
      <c r="BF21" s="180" t="str">
        <f t="shared" si="5"/>
        <v/>
      </c>
      <c r="BG21" s="180" t="str">
        <f t="shared" si="6"/>
        <v/>
      </c>
      <c r="BH21" s="180">
        <f t="shared" si="7"/>
        <v>0</v>
      </c>
      <c r="BI21" s="319"/>
    </row>
    <row r="22" spans="2:61" s="116" customFormat="1" ht="18" customHeight="1" thickBot="1" x14ac:dyDescent="0.3">
      <c r="B22" s="290"/>
      <c r="C22" s="293"/>
      <c r="D22" s="293"/>
      <c r="E22" s="298"/>
      <c r="F22" s="323"/>
      <c r="G22" s="287"/>
      <c r="H22" s="287"/>
      <c r="I22" s="287"/>
      <c r="J22" s="287"/>
      <c r="K22" s="287"/>
      <c r="L22" s="287"/>
      <c r="M22" s="287"/>
      <c r="N22" s="287"/>
      <c r="O22" s="287"/>
      <c r="P22" s="287"/>
      <c r="Q22" s="287"/>
      <c r="R22" s="287"/>
      <c r="S22" s="287"/>
      <c r="T22" s="287"/>
      <c r="U22" s="323"/>
      <c r="V22" s="287"/>
      <c r="W22" s="323"/>
      <c r="X22" s="287"/>
      <c r="Y22" s="323"/>
      <c r="Z22" s="296"/>
      <c r="AA22" s="296"/>
      <c r="AB22" s="296"/>
      <c r="AC22" s="296"/>
      <c r="AD22" s="296"/>
      <c r="AE22" s="296"/>
      <c r="AF22" s="296"/>
      <c r="AG22" s="323"/>
      <c r="AH22" s="324"/>
      <c r="AI22" s="311"/>
      <c r="AJ22" s="133" t="s">
        <v>14</v>
      </c>
      <c r="AK22" s="134" t="e">
        <f>+AL22+AM22+AN22+AO22+AP22+AQ22+BC22+BE22+BH22</f>
        <v>#VALUE!</v>
      </c>
      <c r="AL22" s="135"/>
      <c r="AM22" s="135"/>
      <c r="AN22" s="135"/>
      <c r="AO22" s="135"/>
      <c r="AP22" s="135"/>
      <c r="AQ22" s="136"/>
      <c r="AR22" s="136"/>
      <c r="AS22" s="136"/>
      <c r="AT22" s="136"/>
      <c r="AU22" s="136"/>
      <c r="AV22" s="136"/>
      <c r="AW22" s="136"/>
      <c r="AX22" s="136"/>
      <c r="AY22" s="136"/>
      <c r="AZ22" s="136"/>
      <c r="BA22" s="180" t="str">
        <f t="shared" si="0"/>
        <v/>
      </c>
      <c r="BB22" s="180" t="str">
        <f t="shared" si="1"/>
        <v/>
      </c>
      <c r="BC22" s="180" t="str">
        <f t="shared" si="2"/>
        <v/>
      </c>
      <c r="BD22" s="180" t="str">
        <f t="shared" si="3"/>
        <v/>
      </c>
      <c r="BE22" s="180" t="str">
        <f t="shared" si="4"/>
        <v/>
      </c>
      <c r="BF22" s="180" t="str">
        <f t="shared" si="5"/>
        <v/>
      </c>
      <c r="BG22" s="180" t="str">
        <f t="shared" si="6"/>
        <v/>
      </c>
      <c r="BH22" s="180">
        <f t="shared" si="7"/>
        <v>0</v>
      </c>
      <c r="BI22" s="320"/>
    </row>
    <row r="23" spans="2:61" s="116" customFormat="1" ht="18" customHeight="1" x14ac:dyDescent="0.25">
      <c r="B23" s="312" t="s">
        <v>1455</v>
      </c>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4"/>
      <c r="AI23" s="282" t="s">
        <v>15</v>
      </c>
      <c r="AJ23" s="283"/>
      <c r="AK23" s="137">
        <f>+AK11+AK13+AK15+AK17+AK19+AK21</f>
        <v>0</v>
      </c>
      <c r="AL23" s="137">
        <f>+AL11+AL13+AL15+AL17+AL19+AL21</f>
        <v>0</v>
      </c>
      <c r="AM23" s="137">
        <f t="shared" ref="AM23:AQ23" si="8">+AM11+AM13+AM15+AM17+AM19+AM21</f>
        <v>0</v>
      </c>
      <c r="AN23" s="137">
        <f t="shared" si="8"/>
        <v>0</v>
      </c>
      <c r="AO23" s="137">
        <f t="shared" si="8"/>
        <v>0</v>
      </c>
      <c r="AP23" s="137">
        <f t="shared" si="8"/>
        <v>0</v>
      </c>
      <c r="AQ23" s="137">
        <f t="shared" si="8"/>
        <v>0</v>
      </c>
      <c r="AR23" s="137">
        <f t="shared" ref="AR23:AZ23" si="9">+AR11+AR13+AR15+AR17+AR19+AR21</f>
        <v>0</v>
      </c>
      <c r="AS23" s="137">
        <f t="shared" si="9"/>
        <v>0</v>
      </c>
      <c r="AT23" s="137">
        <f t="shared" si="9"/>
        <v>0</v>
      </c>
      <c r="AU23" s="137">
        <f t="shared" si="9"/>
        <v>0</v>
      </c>
      <c r="AV23" s="137">
        <f t="shared" si="9"/>
        <v>0</v>
      </c>
      <c r="AW23" s="137">
        <f t="shared" si="9"/>
        <v>0</v>
      </c>
      <c r="AX23" s="137">
        <f t="shared" si="9"/>
        <v>0</v>
      </c>
      <c r="AY23" s="137">
        <f t="shared" si="9"/>
        <v>0</v>
      </c>
      <c r="AZ23" s="137">
        <f t="shared" si="9"/>
        <v>0</v>
      </c>
      <c r="BA23" s="137"/>
      <c r="BB23" s="137"/>
      <c r="BC23" s="137" t="str">
        <f>IF(ISERROR(BC11+BC13+BC15+BC17+BC19+BC21),"",BC11+BC13+BC15+BC17+BC19+BC21)</f>
        <v/>
      </c>
      <c r="BD23" s="137" t="str">
        <f>IF(ISERROR(BD11+BD13+BD15+BD17+BD19+BD21),"",BD11+BD13+BD15+BD17+BD19+BD21)</f>
        <v/>
      </c>
      <c r="BE23" s="137" t="str">
        <f t="shared" ref="BE23:BG23" si="10">IF(ISERROR(BE11+BE13+BE15+BE17+BE19+BE21),"",BE11+BE13+BE15+BE17+BE19+BE21)</f>
        <v/>
      </c>
      <c r="BF23" s="137" t="str">
        <f t="shared" si="10"/>
        <v/>
      </c>
      <c r="BG23" s="137" t="str">
        <f t="shared" si="10"/>
        <v/>
      </c>
      <c r="BH23" s="137">
        <f t="shared" si="7"/>
        <v>0</v>
      </c>
      <c r="BI23" s="138"/>
    </row>
    <row r="24" spans="2:61" s="116" customFormat="1" ht="28.5" customHeight="1" thickBot="1" x14ac:dyDescent="0.3">
      <c r="B24" s="315"/>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7"/>
      <c r="AI24" s="284" t="s">
        <v>16</v>
      </c>
      <c r="AJ24" s="285"/>
      <c r="AK24" s="130" t="e">
        <f>+AK12+AK14+AK16+AK18+AK20+AK22</f>
        <v>#VALUE!</v>
      </c>
      <c r="AL24" s="130">
        <f>+AL12+AL14+AL16+AL18+AL20+AL22</f>
        <v>0</v>
      </c>
      <c r="AM24" s="130">
        <f>+AM12+AM14+AM16+AM18+AM20+AM22</f>
        <v>0</v>
      </c>
      <c r="AN24" s="130">
        <f t="shared" ref="AN24:AQ24" si="11">+AN12+AN14+AN16+AN18+AN20+AN22</f>
        <v>0</v>
      </c>
      <c r="AO24" s="130">
        <f t="shared" si="11"/>
        <v>0</v>
      </c>
      <c r="AP24" s="130">
        <f t="shared" si="11"/>
        <v>0</v>
      </c>
      <c r="AQ24" s="130">
        <f t="shared" si="11"/>
        <v>0</v>
      </c>
      <c r="AR24" s="130">
        <f t="shared" ref="AR24:AZ24" si="12">+AR12+AR14+AR16+AR18+AR20+AR22</f>
        <v>0</v>
      </c>
      <c r="AS24" s="130">
        <f t="shared" si="12"/>
        <v>0</v>
      </c>
      <c r="AT24" s="130">
        <f t="shared" si="12"/>
        <v>0</v>
      </c>
      <c r="AU24" s="130">
        <f t="shared" si="12"/>
        <v>0</v>
      </c>
      <c r="AV24" s="130">
        <f t="shared" si="12"/>
        <v>0</v>
      </c>
      <c r="AW24" s="130">
        <f t="shared" si="12"/>
        <v>0</v>
      </c>
      <c r="AX24" s="130">
        <f t="shared" si="12"/>
        <v>0</v>
      </c>
      <c r="AY24" s="130">
        <f t="shared" si="12"/>
        <v>0</v>
      </c>
      <c r="AZ24" s="130">
        <f t="shared" si="12"/>
        <v>0</v>
      </c>
      <c r="BA24" s="130"/>
      <c r="BB24" s="130"/>
      <c r="BC24" s="130"/>
      <c r="BD24" s="130"/>
      <c r="BE24" s="130"/>
      <c r="BF24" s="130"/>
      <c r="BG24" s="130"/>
      <c r="BH24" s="130">
        <f t="shared" si="7"/>
        <v>0</v>
      </c>
      <c r="BI24" s="138"/>
    </row>
    <row r="25" spans="2:61" s="116" customFormat="1" ht="18" customHeight="1" x14ac:dyDescent="0.25">
      <c r="B25" s="288"/>
      <c r="C25" s="291"/>
      <c r="D25" s="291"/>
      <c r="E25" s="325" t="s">
        <v>1440</v>
      </c>
      <c r="F25" s="286"/>
      <c r="G25" s="286"/>
      <c r="H25" s="286"/>
      <c r="I25" s="286"/>
      <c r="J25" s="286"/>
      <c r="K25" s="286"/>
      <c r="L25" s="286"/>
      <c r="M25" s="286"/>
      <c r="N25" s="286"/>
      <c r="O25" s="286"/>
      <c r="P25" s="286"/>
      <c r="Q25" s="286"/>
      <c r="R25" s="286"/>
      <c r="S25" s="286"/>
      <c r="T25" s="286"/>
      <c r="U25" s="286"/>
      <c r="V25" s="286"/>
      <c r="W25" s="286"/>
      <c r="X25" s="286"/>
      <c r="Y25" s="286"/>
      <c r="Z25" s="295" t="str">
        <f>IF(ISERROR(H25/G25-1),"-",(H25/G25-1))</f>
        <v>-</v>
      </c>
      <c r="AA25" s="295" t="str">
        <f>IF(ISERROR(J25/I25-1),"-",(J25/I25-1))</f>
        <v>-</v>
      </c>
      <c r="AB25" s="295" t="str">
        <f>IF(ISERROR(L25/K25-1),"-",(L25/K25-1))</f>
        <v>-</v>
      </c>
      <c r="AC25" s="295" t="str">
        <f>IF(ISERROR(N25/M25-1),"-",(N25/M25-1))</f>
        <v>-</v>
      </c>
      <c r="AD25" s="295" t="str">
        <f>IF(ISERROR(P25/O25-1),"-",(P25/O25-1))</f>
        <v>-</v>
      </c>
      <c r="AE25" s="295" t="str">
        <f>IF(ISERROR(R25/Q25-1),"-",(R25/Q25-1))</f>
        <v>-</v>
      </c>
      <c r="AF25" s="295" t="str">
        <f>IF(ISERROR(T25/S25-1),"-",(T25/S25-1))</f>
        <v>-</v>
      </c>
      <c r="AG25" s="286"/>
      <c r="AH25" s="321"/>
      <c r="AI25" s="310"/>
      <c r="AJ25" s="139" t="s">
        <v>1440</v>
      </c>
      <c r="AK25" s="140"/>
      <c r="AL25" s="109"/>
      <c r="AM25" s="109"/>
      <c r="AN25" s="109"/>
      <c r="AO25" s="109"/>
      <c r="AP25" s="109"/>
      <c r="AQ25" s="109"/>
      <c r="AR25" s="109"/>
      <c r="AS25" s="109"/>
      <c r="AT25" s="109"/>
      <c r="AU25" s="109"/>
      <c r="AV25" s="109"/>
      <c r="AW25" s="109"/>
      <c r="AX25" s="109"/>
      <c r="AY25" s="109"/>
      <c r="AZ25" s="109"/>
      <c r="BA25" s="180" t="str">
        <f>IF(ISERROR(AN25/AM25-1),"",(AN25/AM25-1))</f>
        <v/>
      </c>
      <c r="BB25" s="180" t="str">
        <f>IF(ISERROR(AP25/AO25-1),"",(AP25/AO25-1))</f>
        <v/>
      </c>
      <c r="BC25" s="180" t="str">
        <f>IF(ISERROR(AR25/AQ25-1),"",(AR25/AQ25-1))</f>
        <v/>
      </c>
      <c r="BD25" s="180" t="str">
        <f>IF(ISERROR(AT25/AS25-1),"",(AT25/AS25-1))</f>
        <v/>
      </c>
      <c r="BE25" s="180" t="str">
        <f>IF(ISERROR(AV25/AU25-1),"",(AV25/AU25-1))</f>
        <v/>
      </c>
      <c r="BF25" s="180" t="str">
        <f>IF(ISERROR(AX25/AW25-1),"",(AX25/AW25-1))</f>
        <v/>
      </c>
      <c r="BG25" s="180" t="str">
        <f>IF(ISERROR(AZ25/AY25-1),"",(AZ25/AY25-1))</f>
        <v/>
      </c>
      <c r="BH25" s="180">
        <f t="shared" si="7"/>
        <v>0</v>
      </c>
      <c r="BI25" s="318"/>
    </row>
    <row r="26" spans="2:61" s="116" customFormat="1" ht="18" customHeight="1" x14ac:dyDescent="0.25">
      <c r="B26" s="289"/>
      <c r="C26" s="292"/>
      <c r="D26" s="292"/>
      <c r="E26" s="326"/>
      <c r="F26" s="287"/>
      <c r="G26" s="287"/>
      <c r="H26" s="287"/>
      <c r="I26" s="287"/>
      <c r="J26" s="287"/>
      <c r="K26" s="287"/>
      <c r="L26" s="287"/>
      <c r="M26" s="287"/>
      <c r="N26" s="287"/>
      <c r="O26" s="287"/>
      <c r="P26" s="287"/>
      <c r="Q26" s="287"/>
      <c r="R26" s="287"/>
      <c r="S26" s="287"/>
      <c r="T26" s="287"/>
      <c r="U26" s="287"/>
      <c r="V26" s="287"/>
      <c r="W26" s="287"/>
      <c r="X26" s="287"/>
      <c r="Y26" s="287"/>
      <c r="Z26" s="296"/>
      <c r="AA26" s="296"/>
      <c r="AB26" s="296"/>
      <c r="AC26" s="296"/>
      <c r="AD26" s="296"/>
      <c r="AE26" s="296"/>
      <c r="AF26" s="296"/>
      <c r="AG26" s="287"/>
      <c r="AH26" s="322"/>
      <c r="AI26" s="294"/>
      <c r="AJ26" s="132" t="s">
        <v>14</v>
      </c>
      <c r="AK26" s="128"/>
      <c r="AL26" s="113"/>
      <c r="AM26" s="113"/>
      <c r="AN26" s="113"/>
      <c r="AO26" s="113"/>
      <c r="AP26" s="113"/>
      <c r="AQ26" s="113"/>
      <c r="AR26" s="113"/>
      <c r="AS26" s="113"/>
      <c r="AT26" s="113"/>
      <c r="AU26" s="113"/>
      <c r="AV26" s="113"/>
      <c r="AW26" s="113"/>
      <c r="AX26" s="113"/>
      <c r="AY26" s="113"/>
      <c r="AZ26" s="113"/>
      <c r="BA26" s="180" t="str">
        <f t="shared" ref="BA26:BA36" si="13">IF(ISERROR(AN26/AM26-1),"",(AN26/AM26-1))</f>
        <v/>
      </c>
      <c r="BB26" s="180" t="str">
        <f t="shared" ref="BB26:BB36" si="14">IF(ISERROR(AP26/AO26-1),"",(AP26/AO26-1))</f>
        <v/>
      </c>
      <c r="BC26" s="180" t="str">
        <f t="shared" ref="BC26:BC36" si="15">IF(ISERROR(AR26/AQ26-1),"",(AR26/AQ26-1))</f>
        <v/>
      </c>
      <c r="BD26" s="180" t="str">
        <f t="shared" ref="BD26:BD36" si="16">IF(ISERROR(AT26/AS26-1),"",(AT26/AS26-1))</f>
        <v/>
      </c>
      <c r="BE26" s="180" t="str">
        <f t="shared" ref="BE26:BE36" si="17">IF(ISERROR(AV26/AU26-1),"",(AV26/AU26-1))</f>
        <v/>
      </c>
      <c r="BF26" s="180" t="str">
        <f t="shared" ref="BF26:BF36" si="18">IF(ISERROR(AX26/AW26-1),"",(AX26/AW26-1))</f>
        <v/>
      </c>
      <c r="BG26" s="180" t="str">
        <f t="shared" ref="BG26:BG36" si="19">IF(ISERROR(AZ26/AY26-1),"",(AZ26/AY26-1))</f>
        <v/>
      </c>
      <c r="BH26" s="180">
        <f t="shared" si="7"/>
        <v>0</v>
      </c>
      <c r="BI26" s="319"/>
    </row>
    <row r="27" spans="2:61" s="116" customFormat="1" ht="18" customHeight="1" x14ac:dyDescent="0.25">
      <c r="B27" s="289"/>
      <c r="C27" s="292"/>
      <c r="D27" s="292"/>
      <c r="E27" s="326"/>
      <c r="F27" s="287"/>
      <c r="G27" s="287"/>
      <c r="H27" s="287"/>
      <c r="I27" s="287"/>
      <c r="J27" s="287"/>
      <c r="K27" s="287"/>
      <c r="L27" s="287"/>
      <c r="M27" s="287"/>
      <c r="N27" s="287"/>
      <c r="O27" s="287"/>
      <c r="P27" s="287"/>
      <c r="Q27" s="287"/>
      <c r="R27" s="287"/>
      <c r="S27" s="287"/>
      <c r="T27" s="287"/>
      <c r="U27" s="287"/>
      <c r="V27" s="287"/>
      <c r="W27" s="287"/>
      <c r="X27" s="287"/>
      <c r="Y27" s="287"/>
      <c r="Z27" s="296"/>
      <c r="AA27" s="296"/>
      <c r="AB27" s="296"/>
      <c r="AC27" s="296"/>
      <c r="AD27" s="296"/>
      <c r="AE27" s="296"/>
      <c r="AF27" s="296"/>
      <c r="AG27" s="287"/>
      <c r="AH27" s="322"/>
      <c r="AI27" s="294"/>
      <c r="AJ27" s="131" t="s">
        <v>1440</v>
      </c>
      <c r="AK27" s="127"/>
      <c r="AL27" s="113"/>
      <c r="AM27" s="113"/>
      <c r="AN27" s="113"/>
      <c r="AO27" s="113"/>
      <c r="AP27" s="113"/>
      <c r="AQ27" s="113"/>
      <c r="AR27" s="113"/>
      <c r="AS27" s="113"/>
      <c r="AT27" s="113"/>
      <c r="AU27" s="113"/>
      <c r="AV27" s="113"/>
      <c r="AW27" s="113"/>
      <c r="AX27" s="113"/>
      <c r="AY27" s="113"/>
      <c r="AZ27" s="113"/>
      <c r="BA27" s="180" t="str">
        <f t="shared" si="13"/>
        <v/>
      </c>
      <c r="BB27" s="180" t="str">
        <f t="shared" si="14"/>
        <v/>
      </c>
      <c r="BC27" s="180" t="str">
        <f t="shared" si="15"/>
        <v/>
      </c>
      <c r="BD27" s="180" t="str">
        <f t="shared" si="16"/>
        <v/>
      </c>
      <c r="BE27" s="180" t="str">
        <f t="shared" si="17"/>
        <v/>
      </c>
      <c r="BF27" s="180" t="str">
        <f t="shared" si="18"/>
        <v/>
      </c>
      <c r="BG27" s="180" t="str">
        <f t="shared" si="19"/>
        <v/>
      </c>
      <c r="BH27" s="180">
        <f t="shared" si="7"/>
        <v>0</v>
      </c>
      <c r="BI27" s="319"/>
    </row>
    <row r="28" spans="2:61" s="116" customFormat="1" ht="18" customHeight="1" x14ac:dyDescent="0.25">
      <c r="B28" s="289"/>
      <c r="C28" s="292"/>
      <c r="D28" s="292"/>
      <c r="E28" s="326"/>
      <c r="F28" s="287"/>
      <c r="G28" s="287"/>
      <c r="H28" s="287"/>
      <c r="I28" s="287"/>
      <c r="J28" s="287"/>
      <c r="K28" s="287"/>
      <c r="L28" s="287"/>
      <c r="M28" s="287"/>
      <c r="N28" s="287"/>
      <c r="O28" s="287"/>
      <c r="P28" s="287"/>
      <c r="Q28" s="287"/>
      <c r="R28" s="287"/>
      <c r="S28" s="287"/>
      <c r="T28" s="287"/>
      <c r="U28" s="287"/>
      <c r="V28" s="287"/>
      <c r="W28" s="287"/>
      <c r="X28" s="287"/>
      <c r="Y28" s="287"/>
      <c r="Z28" s="296"/>
      <c r="AA28" s="296"/>
      <c r="AB28" s="296"/>
      <c r="AC28" s="296"/>
      <c r="AD28" s="296"/>
      <c r="AE28" s="296"/>
      <c r="AF28" s="296"/>
      <c r="AG28" s="287"/>
      <c r="AH28" s="322"/>
      <c r="AI28" s="294"/>
      <c r="AJ28" s="132" t="s">
        <v>14</v>
      </c>
      <c r="AK28" s="128"/>
      <c r="AL28" s="113"/>
      <c r="AM28" s="113"/>
      <c r="AN28" s="113"/>
      <c r="AO28" s="113"/>
      <c r="AP28" s="113"/>
      <c r="AQ28" s="113"/>
      <c r="AR28" s="113"/>
      <c r="AS28" s="113"/>
      <c r="AT28" s="113"/>
      <c r="AU28" s="113"/>
      <c r="AV28" s="113"/>
      <c r="AW28" s="113"/>
      <c r="AX28" s="113"/>
      <c r="AY28" s="113"/>
      <c r="AZ28" s="113"/>
      <c r="BA28" s="180" t="str">
        <f t="shared" si="13"/>
        <v/>
      </c>
      <c r="BB28" s="180" t="str">
        <f t="shared" si="14"/>
        <v/>
      </c>
      <c r="BC28" s="180" t="str">
        <f t="shared" si="15"/>
        <v/>
      </c>
      <c r="BD28" s="180" t="str">
        <f t="shared" si="16"/>
        <v/>
      </c>
      <c r="BE28" s="180" t="str">
        <f t="shared" si="17"/>
        <v/>
      </c>
      <c r="BF28" s="180" t="str">
        <f t="shared" si="18"/>
        <v/>
      </c>
      <c r="BG28" s="180" t="str">
        <f t="shared" si="19"/>
        <v/>
      </c>
      <c r="BH28" s="180">
        <f t="shared" si="7"/>
        <v>0</v>
      </c>
      <c r="BI28" s="319"/>
    </row>
    <row r="29" spans="2:61" s="116" customFormat="1" ht="18" customHeight="1" x14ac:dyDescent="0.25">
      <c r="B29" s="289"/>
      <c r="C29" s="292"/>
      <c r="D29" s="292"/>
      <c r="E29" s="326"/>
      <c r="F29" s="287"/>
      <c r="G29" s="287"/>
      <c r="H29" s="287"/>
      <c r="I29" s="287"/>
      <c r="J29" s="287"/>
      <c r="K29" s="287"/>
      <c r="L29" s="287"/>
      <c r="M29" s="287"/>
      <c r="N29" s="287"/>
      <c r="O29" s="287"/>
      <c r="P29" s="287"/>
      <c r="Q29" s="287"/>
      <c r="R29" s="287"/>
      <c r="S29" s="287"/>
      <c r="T29" s="287"/>
      <c r="U29" s="287"/>
      <c r="V29" s="287"/>
      <c r="W29" s="287"/>
      <c r="X29" s="287"/>
      <c r="Y29" s="287"/>
      <c r="Z29" s="296"/>
      <c r="AA29" s="296"/>
      <c r="AB29" s="296"/>
      <c r="AC29" s="296"/>
      <c r="AD29" s="296"/>
      <c r="AE29" s="296"/>
      <c r="AF29" s="296"/>
      <c r="AG29" s="287"/>
      <c r="AH29" s="322"/>
      <c r="AI29" s="294"/>
      <c r="AJ29" s="131" t="s">
        <v>1440</v>
      </c>
      <c r="AK29" s="127"/>
      <c r="AL29" s="113"/>
      <c r="AM29" s="113"/>
      <c r="AN29" s="113"/>
      <c r="AO29" s="113"/>
      <c r="AP29" s="113"/>
      <c r="AQ29" s="113"/>
      <c r="AR29" s="113"/>
      <c r="AS29" s="113"/>
      <c r="AT29" s="113"/>
      <c r="AU29" s="113"/>
      <c r="AV29" s="113"/>
      <c r="AW29" s="113"/>
      <c r="AX29" s="113"/>
      <c r="AY29" s="113"/>
      <c r="AZ29" s="113"/>
      <c r="BA29" s="180" t="str">
        <f t="shared" si="13"/>
        <v/>
      </c>
      <c r="BB29" s="180" t="str">
        <f t="shared" si="14"/>
        <v/>
      </c>
      <c r="BC29" s="180" t="str">
        <f t="shared" si="15"/>
        <v/>
      </c>
      <c r="BD29" s="180" t="str">
        <f t="shared" si="16"/>
        <v/>
      </c>
      <c r="BE29" s="180" t="str">
        <f t="shared" si="17"/>
        <v/>
      </c>
      <c r="BF29" s="180" t="str">
        <f t="shared" si="18"/>
        <v/>
      </c>
      <c r="BG29" s="180" t="str">
        <f t="shared" si="19"/>
        <v/>
      </c>
      <c r="BH29" s="180">
        <f t="shared" si="7"/>
        <v>0</v>
      </c>
      <c r="BI29" s="319"/>
    </row>
    <row r="30" spans="2:61" s="116" customFormat="1" ht="18" customHeight="1" x14ac:dyDescent="0.25">
      <c r="B30" s="289"/>
      <c r="C30" s="292"/>
      <c r="D30" s="292"/>
      <c r="E30" s="326"/>
      <c r="F30" s="287"/>
      <c r="G30" s="287"/>
      <c r="H30" s="287"/>
      <c r="I30" s="287"/>
      <c r="J30" s="287"/>
      <c r="K30" s="287"/>
      <c r="L30" s="287"/>
      <c r="M30" s="287"/>
      <c r="N30" s="287"/>
      <c r="O30" s="287"/>
      <c r="P30" s="287"/>
      <c r="Q30" s="287"/>
      <c r="R30" s="287"/>
      <c r="S30" s="287"/>
      <c r="T30" s="287"/>
      <c r="U30" s="287"/>
      <c r="V30" s="287"/>
      <c r="W30" s="287"/>
      <c r="X30" s="287"/>
      <c r="Y30" s="287"/>
      <c r="Z30" s="296"/>
      <c r="AA30" s="296"/>
      <c r="AB30" s="296"/>
      <c r="AC30" s="296"/>
      <c r="AD30" s="296"/>
      <c r="AE30" s="296"/>
      <c r="AF30" s="296"/>
      <c r="AG30" s="287"/>
      <c r="AH30" s="322"/>
      <c r="AI30" s="294"/>
      <c r="AJ30" s="132" t="s">
        <v>14</v>
      </c>
      <c r="AK30" s="128"/>
      <c r="AL30" s="113"/>
      <c r="AM30" s="113"/>
      <c r="AN30" s="113"/>
      <c r="AO30" s="113"/>
      <c r="AP30" s="113"/>
      <c r="AQ30" s="113"/>
      <c r="AR30" s="113"/>
      <c r="AS30" s="113"/>
      <c r="AT30" s="113"/>
      <c r="AU30" s="113"/>
      <c r="AV30" s="113"/>
      <c r="AW30" s="113"/>
      <c r="AX30" s="113"/>
      <c r="AY30" s="113"/>
      <c r="AZ30" s="113"/>
      <c r="BA30" s="180" t="str">
        <f t="shared" si="13"/>
        <v/>
      </c>
      <c r="BB30" s="180" t="str">
        <f t="shared" si="14"/>
        <v/>
      </c>
      <c r="BC30" s="180" t="str">
        <f t="shared" si="15"/>
        <v/>
      </c>
      <c r="BD30" s="180" t="str">
        <f t="shared" si="16"/>
        <v/>
      </c>
      <c r="BE30" s="180" t="str">
        <f t="shared" si="17"/>
        <v/>
      </c>
      <c r="BF30" s="180" t="str">
        <f t="shared" si="18"/>
        <v/>
      </c>
      <c r="BG30" s="180" t="str">
        <f t="shared" si="19"/>
        <v/>
      </c>
      <c r="BH30" s="180">
        <f t="shared" si="7"/>
        <v>0</v>
      </c>
      <c r="BI30" s="319"/>
    </row>
    <row r="31" spans="2:61" s="116" customFormat="1" ht="61.5" customHeight="1" x14ac:dyDescent="0.25">
      <c r="B31" s="289"/>
      <c r="C31" s="292"/>
      <c r="D31" s="292"/>
      <c r="E31" s="297" t="s">
        <v>1439</v>
      </c>
      <c r="F31" s="287"/>
      <c r="G31" s="286"/>
      <c r="H31" s="286"/>
      <c r="I31" s="286"/>
      <c r="J31" s="286"/>
      <c r="K31" s="286"/>
      <c r="L31" s="286"/>
      <c r="M31" s="286"/>
      <c r="N31" s="286"/>
      <c r="O31" s="286"/>
      <c r="P31" s="286"/>
      <c r="Q31" s="286"/>
      <c r="R31" s="286"/>
      <c r="S31" s="286"/>
      <c r="T31" s="286"/>
      <c r="U31" s="287"/>
      <c r="V31" s="286"/>
      <c r="W31" s="287"/>
      <c r="X31" s="286"/>
      <c r="Y31" s="287"/>
      <c r="Z31" s="295" t="str">
        <f>IF(ISERROR(H31/G31-1),"-",(H31/G31-1))</f>
        <v>-</v>
      </c>
      <c r="AA31" s="295" t="str">
        <f>IF(ISERROR(J31/I31-1),"-",(J31/I31-1))</f>
        <v>-</v>
      </c>
      <c r="AB31" s="295" t="str">
        <f>IF(ISERROR(L31/K31-1),"-",(L31/K31-1))</f>
        <v>-</v>
      </c>
      <c r="AC31" s="295" t="str">
        <f>IF(ISERROR(N31/M31-1),"-",(N31/M31-1))</f>
        <v>-</v>
      </c>
      <c r="AD31" s="295" t="str">
        <f>IF(ISERROR(P31/O31-1),"-",(P31/O31-1))</f>
        <v>-</v>
      </c>
      <c r="AE31" s="295" t="str">
        <f>IF(ISERROR(R31/Q31-1),"-",(R31/Q31-1))</f>
        <v>-</v>
      </c>
      <c r="AF31" s="295" t="str">
        <f>IF(ISERROR(T31/S31-1),"-",(T31/S31-1))</f>
        <v>-</v>
      </c>
      <c r="AG31" s="287"/>
      <c r="AH31" s="322"/>
      <c r="AI31" s="294"/>
      <c r="AJ31" s="131" t="s">
        <v>1440</v>
      </c>
      <c r="AK31" s="127"/>
      <c r="AL31" s="113"/>
      <c r="AM31" s="113"/>
      <c r="AN31" s="113"/>
      <c r="AO31" s="113"/>
      <c r="AP31" s="113"/>
      <c r="AQ31" s="113"/>
      <c r="AR31" s="113"/>
      <c r="AS31" s="113"/>
      <c r="AT31" s="113"/>
      <c r="AU31" s="113"/>
      <c r="AV31" s="113"/>
      <c r="AW31" s="113"/>
      <c r="AX31" s="113"/>
      <c r="AY31" s="113"/>
      <c r="AZ31" s="113"/>
      <c r="BA31" s="180" t="str">
        <f t="shared" si="13"/>
        <v/>
      </c>
      <c r="BB31" s="180" t="str">
        <f t="shared" si="14"/>
        <v/>
      </c>
      <c r="BC31" s="180" t="str">
        <f t="shared" si="15"/>
        <v/>
      </c>
      <c r="BD31" s="180" t="str">
        <f t="shared" si="16"/>
        <v/>
      </c>
      <c r="BE31" s="180" t="str">
        <f t="shared" si="17"/>
        <v/>
      </c>
      <c r="BF31" s="180" t="str">
        <f t="shared" si="18"/>
        <v/>
      </c>
      <c r="BG31" s="180" t="str">
        <f t="shared" si="19"/>
        <v/>
      </c>
      <c r="BH31" s="180">
        <f t="shared" si="7"/>
        <v>0</v>
      </c>
      <c r="BI31" s="319"/>
    </row>
    <row r="32" spans="2:61" s="116" customFormat="1" ht="18" customHeight="1" x14ac:dyDescent="0.25">
      <c r="B32" s="289"/>
      <c r="C32" s="292"/>
      <c r="D32" s="292"/>
      <c r="E32" s="297"/>
      <c r="F32" s="287"/>
      <c r="G32" s="287"/>
      <c r="H32" s="287"/>
      <c r="I32" s="287"/>
      <c r="J32" s="287"/>
      <c r="K32" s="287"/>
      <c r="L32" s="287"/>
      <c r="M32" s="287"/>
      <c r="N32" s="287"/>
      <c r="O32" s="287"/>
      <c r="P32" s="287"/>
      <c r="Q32" s="287"/>
      <c r="R32" s="287"/>
      <c r="S32" s="287"/>
      <c r="T32" s="287"/>
      <c r="U32" s="287"/>
      <c r="V32" s="287"/>
      <c r="W32" s="287"/>
      <c r="X32" s="287"/>
      <c r="Y32" s="287"/>
      <c r="Z32" s="296"/>
      <c r="AA32" s="296"/>
      <c r="AB32" s="296"/>
      <c r="AC32" s="296"/>
      <c r="AD32" s="296"/>
      <c r="AE32" s="296"/>
      <c r="AF32" s="296"/>
      <c r="AG32" s="287"/>
      <c r="AH32" s="322"/>
      <c r="AI32" s="294"/>
      <c r="AJ32" s="132" t="s">
        <v>14</v>
      </c>
      <c r="AK32" s="128"/>
      <c r="AL32" s="113"/>
      <c r="AM32" s="113"/>
      <c r="AN32" s="113"/>
      <c r="AO32" s="113"/>
      <c r="AP32" s="113"/>
      <c r="AQ32" s="113"/>
      <c r="AR32" s="113"/>
      <c r="AS32" s="113"/>
      <c r="AT32" s="113"/>
      <c r="AU32" s="113"/>
      <c r="AV32" s="113"/>
      <c r="AW32" s="113"/>
      <c r="AX32" s="113"/>
      <c r="AY32" s="113"/>
      <c r="AZ32" s="113"/>
      <c r="BA32" s="180" t="str">
        <f t="shared" si="13"/>
        <v/>
      </c>
      <c r="BB32" s="180" t="str">
        <f t="shared" si="14"/>
        <v/>
      </c>
      <c r="BC32" s="180" t="str">
        <f t="shared" si="15"/>
        <v/>
      </c>
      <c r="BD32" s="180" t="str">
        <f t="shared" si="16"/>
        <v/>
      </c>
      <c r="BE32" s="180" t="str">
        <f t="shared" si="17"/>
        <v/>
      </c>
      <c r="BF32" s="180" t="str">
        <f t="shared" si="18"/>
        <v/>
      </c>
      <c r="BG32" s="180" t="str">
        <f t="shared" si="19"/>
        <v/>
      </c>
      <c r="BH32" s="180">
        <f t="shared" si="7"/>
        <v>0</v>
      </c>
      <c r="BI32" s="319"/>
    </row>
    <row r="33" spans="2:61" s="116" customFormat="1" ht="18" customHeight="1" x14ac:dyDescent="0.25">
      <c r="B33" s="289"/>
      <c r="C33" s="292"/>
      <c r="D33" s="292"/>
      <c r="E33" s="297"/>
      <c r="F33" s="287"/>
      <c r="G33" s="287"/>
      <c r="H33" s="287"/>
      <c r="I33" s="287"/>
      <c r="J33" s="287"/>
      <c r="K33" s="287"/>
      <c r="L33" s="287"/>
      <c r="M33" s="287"/>
      <c r="N33" s="287"/>
      <c r="O33" s="287"/>
      <c r="P33" s="287"/>
      <c r="Q33" s="287"/>
      <c r="R33" s="287"/>
      <c r="S33" s="287"/>
      <c r="T33" s="287"/>
      <c r="U33" s="287"/>
      <c r="V33" s="287"/>
      <c r="W33" s="287"/>
      <c r="X33" s="287"/>
      <c r="Y33" s="287"/>
      <c r="Z33" s="296"/>
      <c r="AA33" s="296"/>
      <c r="AB33" s="296"/>
      <c r="AC33" s="296"/>
      <c r="AD33" s="296"/>
      <c r="AE33" s="296"/>
      <c r="AF33" s="296"/>
      <c r="AG33" s="287"/>
      <c r="AH33" s="322"/>
      <c r="AI33" s="294"/>
      <c r="AJ33" s="131" t="s">
        <v>1440</v>
      </c>
      <c r="AK33" s="127"/>
      <c r="AL33" s="113"/>
      <c r="AM33" s="113"/>
      <c r="AN33" s="113"/>
      <c r="AO33" s="113"/>
      <c r="AP33" s="113"/>
      <c r="AQ33" s="113"/>
      <c r="AR33" s="113"/>
      <c r="AS33" s="113"/>
      <c r="AT33" s="113"/>
      <c r="AU33" s="113"/>
      <c r="AV33" s="113"/>
      <c r="AW33" s="113"/>
      <c r="AX33" s="113"/>
      <c r="AY33" s="113"/>
      <c r="AZ33" s="113"/>
      <c r="BA33" s="180" t="str">
        <f t="shared" si="13"/>
        <v/>
      </c>
      <c r="BB33" s="180" t="str">
        <f t="shared" si="14"/>
        <v/>
      </c>
      <c r="BC33" s="180" t="str">
        <f t="shared" si="15"/>
        <v/>
      </c>
      <c r="BD33" s="180" t="str">
        <f t="shared" si="16"/>
        <v/>
      </c>
      <c r="BE33" s="180" t="str">
        <f t="shared" si="17"/>
        <v/>
      </c>
      <c r="BF33" s="180" t="str">
        <f t="shared" si="18"/>
        <v/>
      </c>
      <c r="BG33" s="180" t="str">
        <f t="shared" si="19"/>
        <v/>
      </c>
      <c r="BH33" s="180">
        <f t="shared" si="7"/>
        <v>0</v>
      </c>
      <c r="BI33" s="319"/>
    </row>
    <row r="34" spans="2:61" s="116" customFormat="1" ht="18" customHeight="1" x14ac:dyDescent="0.25">
      <c r="B34" s="289"/>
      <c r="C34" s="292"/>
      <c r="D34" s="292"/>
      <c r="E34" s="297"/>
      <c r="F34" s="287"/>
      <c r="G34" s="287"/>
      <c r="H34" s="287"/>
      <c r="I34" s="287"/>
      <c r="J34" s="287"/>
      <c r="K34" s="287"/>
      <c r="L34" s="287"/>
      <c r="M34" s="287"/>
      <c r="N34" s="287"/>
      <c r="O34" s="287"/>
      <c r="P34" s="287"/>
      <c r="Q34" s="287"/>
      <c r="R34" s="287"/>
      <c r="S34" s="287"/>
      <c r="T34" s="287"/>
      <c r="U34" s="287"/>
      <c r="V34" s="287"/>
      <c r="W34" s="287"/>
      <c r="X34" s="287"/>
      <c r="Y34" s="287"/>
      <c r="Z34" s="296"/>
      <c r="AA34" s="296"/>
      <c r="AB34" s="296"/>
      <c r="AC34" s="296"/>
      <c r="AD34" s="296"/>
      <c r="AE34" s="296"/>
      <c r="AF34" s="296"/>
      <c r="AG34" s="287"/>
      <c r="AH34" s="322"/>
      <c r="AI34" s="294"/>
      <c r="AJ34" s="132" t="s">
        <v>14</v>
      </c>
      <c r="AK34" s="128"/>
      <c r="AL34" s="113"/>
      <c r="AM34" s="113"/>
      <c r="AN34" s="113"/>
      <c r="AO34" s="113"/>
      <c r="AP34" s="113"/>
      <c r="AQ34" s="113"/>
      <c r="AR34" s="113"/>
      <c r="AS34" s="113"/>
      <c r="AT34" s="113"/>
      <c r="AU34" s="113"/>
      <c r="AV34" s="113"/>
      <c r="AW34" s="113"/>
      <c r="AX34" s="113"/>
      <c r="AY34" s="113"/>
      <c r="AZ34" s="113"/>
      <c r="BA34" s="180" t="str">
        <f t="shared" si="13"/>
        <v/>
      </c>
      <c r="BB34" s="180" t="str">
        <f t="shared" si="14"/>
        <v/>
      </c>
      <c r="BC34" s="180" t="str">
        <f t="shared" si="15"/>
        <v/>
      </c>
      <c r="BD34" s="180" t="str">
        <f t="shared" si="16"/>
        <v/>
      </c>
      <c r="BE34" s="180" t="str">
        <f t="shared" si="17"/>
        <v/>
      </c>
      <c r="BF34" s="180" t="str">
        <f t="shared" si="18"/>
        <v/>
      </c>
      <c r="BG34" s="180" t="str">
        <f t="shared" si="19"/>
        <v/>
      </c>
      <c r="BH34" s="180">
        <f t="shared" si="7"/>
        <v>0</v>
      </c>
      <c r="BI34" s="319"/>
    </row>
    <row r="35" spans="2:61" s="116" customFormat="1" ht="18" customHeight="1" x14ac:dyDescent="0.25">
      <c r="B35" s="289"/>
      <c r="C35" s="292"/>
      <c r="D35" s="292"/>
      <c r="E35" s="297"/>
      <c r="F35" s="287"/>
      <c r="G35" s="287"/>
      <c r="H35" s="287"/>
      <c r="I35" s="287"/>
      <c r="J35" s="287"/>
      <c r="K35" s="287"/>
      <c r="L35" s="287"/>
      <c r="M35" s="287"/>
      <c r="N35" s="287"/>
      <c r="O35" s="287"/>
      <c r="P35" s="287"/>
      <c r="Q35" s="287"/>
      <c r="R35" s="287"/>
      <c r="S35" s="287"/>
      <c r="T35" s="287"/>
      <c r="U35" s="287"/>
      <c r="V35" s="287"/>
      <c r="W35" s="287"/>
      <c r="X35" s="287"/>
      <c r="Y35" s="287"/>
      <c r="Z35" s="296"/>
      <c r="AA35" s="296"/>
      <c r="AB35" s="296"/>
      <c r="AC35" s="296"/>
      <c r="AD35" s="296"/>
      <c r="AE35" s="296"/>
      <c r="AF35" s="296"/>
      <c r="AG35" s="287"/>
      <c r="AH35" s="322"/>
      <c r="AI35" s="294"/>
      <c r="AJ35" s="131" t="s">
        <v>1440</v>
      </c>
      <c r="AK35" s="127"/>
      <c r="AL35" s="113"/>
      <c r="AM35" s="113"/>
      <c r="AN35" s="113"/>
      <c r="AO35" s="113"/>
      <c r="AP35" s="113"/>
      <c r="AQ35" s="113"/>
      <c r="AR35" s="113"/>
      <c r="AS35" s="113"/>
      <c r="AT35" s="113"/>
      <c r="AU35" s="113"/>
      <c r="AV35" s="113"/>
      <c r="AW35" s="113"/>
      <c r="AX35" s="113"/>
      <c r="AY35" s="113"/>
      <c r="AZ35" s="113"/>
      <c r="BA35" s="180" t="str">
        <f t="shared" si="13"/>
        <v/>
      </c>
      <c r="BB35" s="180" t="str">
        <f t="shared" si="14"/>
        <v/>
      </c>
      <c r="BC35" s="180" t="str">
        <f t="shared" si="15"/>
        <v/>
      </c>
      <c r="BD35" s="180" t="str">
        <f t="shared" si="16"/>
        <v/>
      </c>
      <c r="BE35" s="180" t="str">
        <f t="shared" si="17"/>
        <v/>
      </c>
      <c r="BF35" s="180" t="str">
        <f t="shared" si="18"/>
        <v/>
      </c>
      <c r="BG35" s="180" t="str">
        <f t="shared" si="19"/>
        <v/>
      </c>
      <c r="BH35" s="180">
        <f t="shared" si="7"/>
        <v>0</v>
      </c>
      <c r="BI35" s="319"/>
    </row>
    <row r="36" spans="2:61" s="116" customFormat="1" ht="18" customHeight="1" thickBot="1" x14ac:dyDescent="0.3">
      <c r="B36" s="290"/>
      <c r="C36" s="293"/>
      <c r="D36" s="293"/>
      <c r="E36" s="298"/>
      <c r="F36" s="323"/>
      <c r="G36" s="287"/>
      <c r="H36" s="287"/>
      <c r="I36" s="287"/>
      <c r="J36" s="287"/>
      <c r="K36" s="287"/>
      <c r="L36" s="287"/>
      <c r="M36" s="287"/>
      <c r="N36" s="287"/>
      <c r="O36" s="287"/>
      <c r="P36" s="287"/>
      <c r="Q36" s="287"/>
      <c r="R36" s="287"/>
      <c r="S36" s="287"/>
      <c r="T36" s="287"/>
      <c r="U36" s="323"/>
      <c r="V36" s="287"/>
      <c r="W36" s="323"/>
      <c r="X36" s="287"/>
      <c r="Y36" s="323"/>
      <c r="Z36" s="296"/>
      <c r="AA36" s="296"/>
      <c r="AB36" s="296"/>
      <c r="AC36" s="296"/>
      <c r="AD36" s="296"/>
      <c r="AE36" s="296"/>
      <c r="AF36" s="296"/>
      <c r="AG36" s="323"/>
      <c r="AH36" s="324"/>
      <c r="AI36" s="311"/>
      <c r="AJ36" s="133" t="s">
        <v>14</v>
      </c>
      <c r="AK36" s="134"/>
      <c r="AL36" s="135"/>
      <c r="AM36" s="135"/>
      <c r="AN36" s="135"/>
      <c r="AO36" s="135"/>
      <c r="AP36" s="135"/>
      <c r="AQ36" s="136"/>
      <c r="AR36" s="136"/>
      <c r="AS36" s="136"/>
      <c r="AT36" s="136"/>
      <c r="AU36" s="136"/>
      <c r="AV36" s="136"/>
      <c r="AW36" s="136"/>
      <c r="AX36" s="136"/>
      <c r="AY36" s="136"/>
      <c r="AZ36" s="136"/>
      <c r="BA36" s="180" t="str">
        <f t="shared" si="13"/>
        <v/>
      </c>
      <c r="BB36" s="180" t="str">
        <f t="shared" si="14"/>
        <v/>
      </c>
      <c r="BC36" s="180" t="str">
        <f t="shared" si="15"/>
        <v/>
      </c>
      <c r="BD36" s="180" t="str">
        <f t="shared" si="16"/>
        <v/>
      </c>
      <c r="BE36" s="180" t="str">
        <f t="shared" si="17"/>
        <v/>
      </c>
      <c r="BF36" s="180" t="str">
        <f t="shared" si="18"/>
        <v/>
      </c>
      <c r="BG36" s="180" t="str">
        <f t="shared" si="19"/>
        <v/>
      </c>
      <c r="BH36" s="180">
        <f t="shared" si="7"/>
        <v>0</v>
      </c>
      <c r="BI36" s="320"/>
    </row>
    <row r="37" spans="2:61" s="116" customFormat="1" ht="18" customHeight="1" x14ac:dyDescent="0.25">
      <c r="B37" s="312" t="s">
        <v>1455</v>
      </c>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4"/>
      <c r="AI37" s="282" t="s">
        <v>15</v>
      </c>
      <c r="AJ37" s="283"/>
      <c r="AK37" s="137">
        <f>+AK25+AK27+AK29+AK31+AK33+AK35</f>
        <v>0</v>
      </c>
      <c r="AL37" s="137">
        <f>+AL25+AL27+AL29+AL31+AL33+AL35</f>
        <v>0</v>
      </c>
      <c r="AM37" s="137">
        <f t="shared" ref="AM37:AQ37" si="20">+AM25+AM27+AM29+AM31+AM33+AM35</f>
        <v>0</v>
      </c>
      <c r="AN37" s="137">
        <f t="shared" si="20"/>
        <v>0</v>
      </c>
      <c r="AO37" s="137">
        <f t="shared" si="20"/>
        <v>0</v>
      </c>
      <c r="AP37" s="137">
        <f t="shared" si="20"/>
        <v>0</v>
      </c>
      <c r="AQ37" s="137">
        <f t="shared" si="20"/>
        <v>0</v>
      </c>
      <c r="AR37" s="137">
        <f t="shared" ref="AR37:AZ37" si="21">+AR25+AR27+AR29+AR31+AR33+AR35</f>
        <v>0</v>
      </c>
      <c r="AS37" s="137">
        <f t="shared" si="21"/>
        <v>0</v>
      </c>
      <c r="AT37" s="137">
        <f t="shared" si="21"/>
        <v>0</v>
      </c>
      <c r="AU37" s="137">
        <f t="shared" si="21"/>
        <v>0</v>
      </c>
      <c r="AV37" s="137">
        <f t="shared" si="21"/>
        <v>0</v>
      </c>
      <c r="AW37" s="137">
        <f t="shared" si="21"/>
        <v>0</v>
      </c>
      <c r="AX37" s="137">
        <f t="shared" si="21"/>
        <v>0</v>
      </c>
      <c r="AY37" s="137">
        <f t="shared" si="21"/>
        <v>0</v>
      </c>
      <c r="AZ37" s="137">
        <f t="shared" si="21"/>
        <v>0</v>
      </c>
      <c r="BA37" s="137"/>
      <c r="BB37" s="137"/>
      <c r="BC37" s="137"/>
      <c r="BD37" s="137"/>
      <c r="BE37" s="137"/>
      <c r="BF37" s="137"/>
      <c r="BG37" s="137"/>
      <c r="BH37" s="137">
        <f t="shared" si="7"/>
        <v>0</v>
      </c>
      <c r="BI37" s="138"/>
    </row>
    <row r="38" spans="2:61" s="116" customFormat="1" ht="28.5" customHeight="1" thickBot="1" x14ac:dyDescent="0.3">
      <c r="B38" s="315"/>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7"/>
      <c r="AI38" s="284" t="s">
        <v>16</v>
      </c>
      <c r="AJ38" s="285"/>
      <c r="AK38" s="129"/>
      <c r="AL38" s="130">
        <f>+AL26+AL28+AL30+AL32+AL34+AL36</f>
        <v>0</v>
      </c>
      <c r="AM38" s="130">
        <f>+AM26+AM28+AM30+AM32+AM34+AM36</f>
        <v>0</v>
      </c>
      <c r="AN38" s="130">
        <f t="shared" ref="AN38:AQ38" si="22">+AN26+AN28+AN30+AN32+AN34+AN36</f>
        <v>0</v>
      </c>
      <c r="AO38" s="130">
        <f t="shared" si="22"/>
        <v>0</v>
      </c>
      <c r="AP38" s="130">
        <f t="shared" si="22"/>
        <v>0</v>
      </c>
      <c r="AQ38" s="130">
        <f t="shared" si="22"/>
        <v>0</v>
      </c>
      <c r="AR38" s="130">
        <f t="shared" ref="AR38:AZ38" si="23">+AR26+AR28+AR30+AR32+AR34+AR36</f>
        <v>0</v>
      </c>
      <c r="AS38" s="130">
        <f t="shared" si="23"/>
        <v>0</v>
      </c>
      <c r="AT38" s="130">
        <f t="shared" si="23"/>
        <v>0</v>
      </c>
      <c r="AU38" s="130">
        <f t="shared" si="23"/>
        <v>0</v>
      </c>
      <c r="AV38" s="130">
        <f t="shared" si="23"/>
        <v>0</v>
      </c>
      <c r="AW38" s="130">
        <f t="shared" si="23"/>
        <v>0</v>
      </c>
      <c r="AX38" s="130">
        <f t="shared" si="23"/>
        <v>0</v>
      </c>
      <c r="AY38" s="130">
        <f t="shared" si="23"/>
        <v>0</v>
      </c>
      <c r="AZ38" s="130">
        <f t="shared" si="23"/>
        <v>0</v>
      </c>
      <c r="BA38" s="130"/>
      <c r="BB38" s="130"/>
      <c r="BC38" s="130"/>
      <c r="BD38" s="130"/>
      <c r="BE38" s="130"/>
      <c r="BF38" s="130"/>
      <c r="BG38" s="130"/>
      <c r="BH38" s="130">
        <f t="shared" si="7"/>
        <v>0</v>
      </c>
      <c r="BI38" s="138"/>
    </row>
    <row r="39" spans="2:61" s="116" customFormat="1" ht="18" customHeight="1" x14ac:dyDescent="0.25">
      <c r="B39" s="312" t="s">
        <v>1463</v>
      </c>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4"/>
      <c r="AI39" s="282" t="s">
        <v>1464</v>
      </c>
      <c r="AJ39" s="283"/>
      <c r="AK39" s="137">
        <f>+AK37+AK23</f>
        <v>0</v>
      </c>
      <c r="AL39" s="137">
        <f t="shared" ref="AL39:AQ39" si="24">+AL37+AL23</f>
        <v>0</v>
      </c>
      <c r="AM39" s="137">
        <f t="shared" si="24"/>
        <v>0</v>
      </c>
      <c r="AN39" s="137">
        <f t="shared" si="24"/>
        <v>0</v>
      </c>
      <c r="AO39" s="137">
        <f t="shared" si="24"/>
        <v>0</v>
      </c>
      <c r="AP39" s="137">
        <f t="shared" si="24"/>
        <v>0</v>
      </c>
      <c r="AQ39" s="137">
        <f t="shared" si="24"/>
        <v>0</v>
      </c>
      <c r="AR39" s="137">
        <f t="shared" ref="AR39:AZ39" si="25">+AR37+AR23</f>
        <v>0</v>
      </c>
      <c r="AS39" s="137">
        <f t="shared" si="25"/>
        <v>0</v>
      </c>
      <c r="AT39" s="137">
        <f t="shared" si="25"/>
        <v>0</v>
      </c>
      <c r="AU39" s="137">
        <f t="shared" si="25"/>
        <v>0</v>
      </c>
      <c r="AV39" s="137">
        <f t="shared" si="25"/>
        <v>0</v>
      </c>
      <c r="AW39" s="137">
        <f t="shared" si="25"/>
        <v>0</v>
      </c>
      <c r="AX39" s="137">
        <f t="shared" si="25"/>
        <v>0</v>
      </c>
      <c r="AY39" s="137">
        <f t="shared" si="25"/>
        <v>0</v>
      </c>
      <c r="AZ39" s="137">
        <f t="shared" si="25"/>
        <v>0</v>
      </c>
      <c r="BA39" s="137"/>
      <c r="BB39" s="137"/>
      <c r="BC39" s="137"/>
      <c r="BD39" s="137"/>
      <c r="BE39" s="137"/>
      <c r="BF39" s="137"/>
      <c r="BG39" s="137"/>
      <c r="BH39" s="137">
        <f t="shared" si="7"/>
        <v>0</v>
      </c>
      <c r="BI39" s="138"/>
    </row>
    <row r="40" spans="2:61" s="116" customFormat="1" ht="28.5" customHeight="1" thickBot="1" x14ac:dyDescent="0.3">
      <c r="B40" s="315"/>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7"/>
      <c r="AI40" s="284" t="s">
        <v>1465</v>
      </c>
      <c r="AJ40" s="285"/>
      <c r="AK40" s="130" t="e">
        <f>+AK38+AK24</f>
        <v>#VALUE!</v>
      </c>
      <c r="AL40" s="130">
        <f t="shared" ref="AL40:AQ40" si="26">+AL38+AL24</f>
        <v>0</v>
      </c>
      <c r="AM40" s="130">
        <f t="shared" si="26"/>
        <v>0</v>
      </c>
      <c r="AN40" s="130">
        <f t="shared" si="26"/>
        <v>0</v>
      </c>
      <c r="AO40" s="130">
        <f t="shared" si="26"/>
        <v>0</v>
      </c>
      <c r="AP40" s="130">
        <f t="shared" si="26"/>
        <v>0</v>
      </c>
      <c r="AQ40" s="130">
        <f t="shared" si="26"/>
        <v>0</v>
      </c>
      <c r="AR40" s="130">
        <f t="shared" ref="AR40:AZ40" si="27">+AR38+AR24</f>
        <v>0</v>
      </c>
      <c r="AS40" s="130">
        <f t="shared" si="27"/>
        <v>0</v>
      </c>
      <c r="AT40" s="130">
        <f t="shared" si="27"/>
        <v>0</v>
      </c>
      <c r="AU40" s="130">
        <f t="shared" si="27"/>
        <v>0</v>
      </c>
      <c r="AV40" s="130">
        <f t="shared" si="27"/>
        <v>0</v>
      </c>
      <c r="AW40" s="130">
        <f t="shared" si="27"/>
        <v>0</v>
      </c>
      <c r="AX40" s="130">
        <f t="shared" si="27"/>
        <v>0</v>
      </c>
      <c r="AY40" s="130">
        <f t="shared" si="27"/>
        <v>0</v>
      </c>
      <c r="AZ40" s="130">
        <f t="shared" si="27"/>
        <v>0</v>
      </c>
      <c r="BA40" s="130"/>
      <c r="BB40" s="130"/>
      <c r="BC40" s="130"/>
      <c r="BD40" s="130"/>
      <c r="BE40" s="130"/>
      <c r="BF40" s="130"/>
      <c r="BG40" s="130"/>
      <c r="BH40" s="130">
        <f t="shared" si="7"/>
        <v>0</v>
      </c>
      <c r="BI40" s="138"/>
    </row>
  </sheetData>
  <autoFilter ref="B9:AH40" xr:uid="{00000000-0009-0000-0000-000002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163">
    <mergeCell ref="B37:AH38"/>
    <mergeCell ref="AI37:AJ37"/>
    <mergeCell ref="AI38:AJ38"/>
    <mergeCell ref="B39:AH40"/>
    <mergeCell ref="AI39:AJ39"/>
    <mergeCell ref="AI40:AJ40"/>
    <mergeCell ref="AA31:AA36"/>
    <mergeCell ref="AB31:AB36"/>
    <mergeCell ref="AC31:AC36"/>
    <mergeCell ref="AD31:AD36"/>
    <mergeCell ref="AE31:AE36"/>
    <mergeCell ref="V31:V36"/>
    <mergeCell ref="W31:W36"/>
    <mergeCell ref="X31:X36"/>
    <mergeCell ref="Y31:Y36"/>
    <mergeCell ref="Z31:Z36"/>
    <mergeCell ref="Q31:Q36"/>
    <mergeCell ref="R31:R36"/>
    <mergeCell ref="S31:S36"/>
    <mergeCell ref="T31:T36"/>
    <mergeCell ref="U31:U36"/>
    <mergeCell ref="L31:L36"/>
    <mergeCell ref="M31:M36"/>
    <mergeCell ref="N31:N36"/>
    <mergeCell ref="O31:O36"/>
    <mergeCell ref="P31:P36"/>
    <mergeCell ref="G31:G36"/>
    <mergeCell ref="H31:H36"/>
    <mergeCell ref="I31:I36"/>
    <mergeCell ref="J31:J36"/>
    <mergeCell ref="K31:K36"/>
    <mergeCell ref="AF25:AF30"/>
    <mergeCell ref="AG25:AG30"/>
    <mergeCell ref="AA25:AA30"/>
    <mergeCell ref="AB25:AB30"/>
    <mergeCell ref="AC25:AC30"/>
    <mergeCell ref="AD25:AD30"/>
    <mergeCell ref="AE25:AE30"/>
    <mergeCell ref="V25:V30"/>
    <mergeCell ref="W25:W30"/>
    <mergeCell ref="X25:X30"/>
    <mergeCell ref="Y25:Y30"/>
    <mergeCell ref="Z25:Z30"/>
    <mergeCell ref="Q25:Q30"/>
    <mergeCell ref="R25:R30"/>
    <mergeCell ref="S25:S30"/>
    <mergeCell ref="T25:T30"/>
    <mergeCell ref="U25:U30"/>
    <mergeCell ref="AH25:AH30"/>
    <mergeCell ref="AI25:AI26"/>
    <mergeCell ref="BI25:BI36"/>
    <mergeCell ref="AI27:AI28"/>
    <mergeCell ref="AI29:AI30"/>
    <mergeCell ref="AF31:AF36"/>
    <mergeCell ref="AG31:AG36"/>
    <mergeCell ref="AH31:AH36"/>
    <mergeCell ref="AI31:AI32"/>
    <mergeCell ref="AI33:AI34"/>
    <mergeCell ref="AI35:AI36"/>
    <mergeCell ref="L25:L30"/>
    <mergeCell ref="M25:M30"/>
    <mergeCell ref="N25:N30"/>
    <mergeCell ref="O25:O30"/>
    <mergeCell ref="P25:P30"/>
    <mergeCell ref="G25:G30"/>
    <mergeCell ref="H25:H30"/>
    <mergeCell ref="I25:I30"/>
    <mergeCell ref="J25:J30"/>
    <mergeCell ref="K25:K30"/>
    <mergeCell ref="B25:B36"/>
    <mergeCell ref="C25:C36"/>
    <mergeCell ref="D25:D36"/>
    <mergeCell ref="E25:E30"/>
    <mergeCell ref="F25:F30"/>
    <mergeCell ref="E31:E36"/>
    <mergeCell ref="F31:F36"/>
    <mergeCell ref="C4:AD4"/>
    <mergeCell ref="H11:H16"/>
    <mergeCell ref="H17:H22"/>
    <mergeCell ref="J11:J16"/>
    <mergeCell ref="J17:J22"/>
    <mergeCell ref="L11:L16"/>
    <mergeCell ref="L17:L22"/>
    <mergeCell ref="N11:N16"/>
    <mergeCell ref="N17:N22"/>
    <mergeCell ref="P11:P16"/>
    <mergeCell ref="P17:P22"/>
    <mergeCell ref="AD11:AD16"/>
    <mergeCell ref="AD17:AD22"/>
    <mergeCell ref="AB11:AB16"/>
    <mergeCell ref="AB17:AB22"/>
    <mergeCell ref="V11:V16"/>
    <mergeCell ref="E11:E16"/>
    <mergeCell ref="B23:AH24"/>
    <mergeCell ref="BI11:BI22"/>
    <mergeCell ref="AH11:AH16"/>
    <mergeCell ref="F17:F22"/>
    <mergeCell ref="G17:G22"/>
    <mergeCell ref="I17:I22"/>
    <mergeCell ref="K17:K22"/>
    <mergeCell ref="M17:M22"/>
    <mergeCell ref="O17:O22"/>
    <mergeCell ref="Q17:Q22"/>
    <mergeCell ref="R17:R22"/>
    <mergeCell ref="S17:S22"/>
    <mergeCell ref="T17:T22"/>
    <mergeCell ref="Z17:Z22"/>
    <mergeCell ref="U17:U22"/>
    <mergeCell ref="X17:X22"/>
    <mergeCell ref="AA17:AA22"/>
    <mergeCell ref="W17:W22"/>
    <mergeCell ref="AC17:AC22"/>
    <mergeCell ref="V17:V22"/>
    <mergeCell ref="Y17:Y22"/>
    <mergeCell ref="AE17:AE22"/>
    <mergeCell ref="AG17:AG22"/>
    <mergeCell ref="AH17:AH22"/>
    <mergeCell ref="AI11:AI12"/>
    <mergeCell ref="AI13:AI14"/>
    <mergeCell ref="AI15:AI16"/>
    <mergeCell ref="AI17:AI18"/>
    <mergeCell ref="AI21:AI22"/>
    <mergeCell ref="AF11:AF16"/>
    <mergeCell ref="AF17:AF22"/>
    <mergeCell ref="M11:M16"/>
    <mergeCell ref="BI9:BI10"/>
    <mergeCell ref="O11:O16"/>
    <mergeCell ref="Q11:Q16"/>
    <mergeCell ref="R11:R16"/>
    <mergeCell ref="E9:E10"/>
    <mergeCell ref="AJ9:AJ10"/>
    <mergeCell ref="AH9:AH10"/>
    <mergeCell ref="AI9:AI10"/>
    <mergeCell ref="AK9:AK10"/>
    <mergeCell ref="AL9:BH9"/>
    <mergeCell ref="B9:B10"/>
    <mergeCell ref="C9:C10"/>
    <mergeCell ref="D9:D10"/>
    <mergeCell ref="F9:AG9"/>
    <mergeCell ref="D1:N1"/>
    <mergeCell ref="B3:N3"/>
    <mergeCell ref="AI23:AJ23"/>
    <mergeCell ref="AI24:AJ24"/>
    <mergeCell ref="AG11:AG16"/>
    <mergeCell ref="B11:B22"/>
    <mergeCell ref="C11:C22"/>
    <mergeCell ref="D11:D22"/>
    <mergeCell ref="AI19:AI20"/>
    <mergeCell ref="AA11:AA16"/>
    <mergeCell ref="W11:W16"/>
    <mergeCell ref="AC11:AC16"/>
    <mergeCell ref="Y11:Y16"/>
    <mergeCell ref="AE11:AE16"/>
    <mergeCell ref="S11:S16"/>
    <mergeCell ref="E17:E22"/>
    <mergeCell ref="F11:F16"/>
    <mergeCell ref="G11:G16"/>
    <mergeCell ref="I11:I16"/>
    <mergeCell ref="T11:T16"/>
    <mergeCell ref="Z11:Z16"/>
    <mergeCell ref="U11:U16"/>
    <mergeCell ref="X11:X16"/>
    <mergeCell ref="K11:K16"/>
  </mergeCells>
  <dataValidations count="23">
    <dataValidation type="list" allowBlank="1" showInputMessage="1" showErrorMessage="1" sqref="C4" xr:uid="{00000000-0002-0000-0200-000000000000}">
      <formula1>PROYECTOS</formula1>
    </dataValidation>
    <dataValidation allowBlank="1" showInputMessage="1" showErrorMessage="1" promptTitle="Nombre del Proyecto" prompt="Ubique el cursor en la celda a diligenciar, despliegue la flecha y elija el proyecto a trabajar." sqref="B4" xr:uid="{00000000-0002-0000-0200-000001000000}"/>
    <dataValidation allowBlank="1" showInputMessage="1" showErrorMessage="1" promptTitle="BPIN del proyecto " prompt="Esta celda se diligencia automáticamente, una vez escogido el Nombre del Proyecto." sqref="B5" xr:uid="{00000000-0002-0000-0200-000002000000}"/>
    <dataValidation allowBlank="1" showInputMessage="1" showErrorMessage="1" error=" " promptTitle="Código presupuestal" prompt="Esta celda se diligencia automáticamente, una vez escogido el Nombre del Proyecto." sqref="B6" xr:uid="{00000000-0002-0000-0200-000003000000}"/>
    <dataValidation allowBlank="1" showInputMessage="1" showErrorMessage="1" promptTitle="Objetivo del proyecto " prompt="Esta celda se diligencia automáticamente, una vez escogido el Nombre del Proyecto." sqref="B7" xr:uid="{00000000-0002-0000-0200-000004000000}"/>
    <dataValidation allowBlank="1" showInputMessage="1" showErrorMessage="1" promptTitle="Objetivo específico" prompt="Registre cada uno de los objetivos que conforman el proyecto." sqref="B9:B10" xr:uid="{00000000-0002-0000-0200-000005000000}"/>
    <dataValidation allowBlank="1" showInputMessage="1" showErrorMessage="1" promptTitle="Productos" prompt="Inserte la cantidad de filas que se requieran y registre todos los productos que hacen parte de cada uno de los objetivos específicos." sqref="C9:C10" xr:uid="{00000000-0002-0000-0200-000006000000}"/>
    <dataValidation allowBlank="1" showInputMessage="1" showErrorMessage="1" promptTitle="Indicador de Producto" prompt="Registre por uno de los indicadores que fueron formulados para cada producto  " sqref="C11:C22 C25:C36" xr:uid="{00000000-0002-0000-0200-000007000000}"/>
    <dataValidation allowBlank="1" showInputMessage="1" showErrorMessage="1" promptTitle="Metas de prodcuto " prompt="Esta sección deberá tener una columna por cada año del horizonte del proyecto, una columna para registrar el ajuste de cada año y una columna que permita calcular la variación entre un año y el ajuste de otro." sqref="F9:AG9" xr:uid="{00000000-0002-0000-0200-000008000000}"/>
    <dataValidation allowBlank="1" showInputMessage="1" showErrorMessage="1" promptTitle="Total" prompt="Total costo de la actividad en todo su horizonte" sqref="BH10" xr:uid="{00000000-0002-0000-0200-000009000000}"/>
    <dataValidation allowBlank="1" showInputMessage="1" showErrorMessage="1" promptTitle="Ajuste año _____" prompt="Registre en el encabezado el año a trabajar. Se debe diligenciar en etapa de anteproyecto o al solicitar una modificación de proyecto. Si son varias modificaciones en el mismo año se debe reemplazar el dato registrado con la solicitud anterior." sqref="AZ10 J10 L10 N10 P10 R10 T10 V10 X10 AN10 AP10 AR10 AT10 AV10 AX10 H10" xr:uid="{00000000-0002-0000-0200-00000A000000}"/>
    <dataValidation allowBlank="1" showInputMessage="1" showErrorMessage="1" promptTitle="Justificación variaciones metas" prompt="Registre de manera clara y concreta las razones por las cuales se está modificando el valor de la meta. Si se realizan varias modificaciones al año, reemplace la información registrada de la solicitud inmediatamente anterior. " sqref="AH9:AH10" xr:uid="{00000000-0002-0000-0200-00000B000000}"/>
    <dataValidation allowBlank="1" showInputMessage="1" showErrorMessage="1" promptTitle="Actividad " prompt="Inserte las filas necesarias y registre por cada uno de los productos del proyecto las actividades que lo conforman." sqref="AI9:AI10" xr:uid="{00000000-0002-0000-0200-00000C000000}"/>
    <dataValidation allowBlank="1" showInputMessage="1" showErrorMessage="1" promptTitle="Reporte" prompt="En esta columna contemplé por cada actividad una fila de formulación con los datos iniciales y una fila donde se evidenciará el registro acumulado del seguimiento." sqref="AJ9:AJ10" xr:uid="{00000000-0002-0000-0200-00000D000000}"/>
    <dataValidation allowBlank="1" showInputMessage="1" showErrorMessage="1" promptTitle="Reporte" prompt="En esta columna se deberá tener por cada producto registrado una fila de formulación con los datos iniciales, y una segunda fila para el registro del seguimiento por cada uno de los años del proyecto." sqref="E9:E10" xr:uid="{00000000-0002-0000-0200-00000E000000}"/>
    <dataValidation allowBlank="1" showInputMessage="1" showErrorMessage="1" promptTitle="Total por Actividades " prompt="Sumatoria del presupuesto asignado a cada actividad en razón a los valores registrados para los años del horizonte del proyecto. La sumatoria de las formulaciones de las actividades debe corresponder con el valor del proyecto." sqref="AK9:AK10" xr:uid="{00000000-0002-0000-0200-00000F000000}"/>
    <dataValidation allowBlank="1" showInputMessage="1" showErrorMessage="1" promptTitle="Costo de actividades" prompt="Esta sección deberá tener una columna por cada año del horizonte del proyecto, una columna para registrar el ajuste de cada año y una columna que permita calcular la variación entre un año y el ajuste de otro." sqref="AL9:BH9" xr:uid="{00000000-0002-0000-0200-000010000000}"/>
    <dataValidation allowBlank="1" showInputMessage="1" showErrorMessage="1" promptTitle="Indicador" prompt="Registre el indicardor primario/secundario del producto de acuerdo con la clasificación con del DNP." sqref="D9:D10" xr:uid="{00000000-0002-0000-0200-000011000000}"/>
    <dataValidation allowBlank="1" showInputMessage="1" showErrorMessage="1" promptTitle="AÑO ___" prompt="Se deberá tener una columna por cada año del horizonte del proyecto._x000a_En la fila Formulación registré el valor de la meta inicial, la fila seguimiento debe corresponder con el avance acumulado registrado en la hoja &quot;SEGUI ind Produc&quot;." sqref="F10:G10 I10 K10 M10 O10 Q10 S10 U10 W10 Y10" xr:uid="{00000000-0002-0000-0200-000012000000}"/>
    <dataValidation allowBlank="1" showInputMessage="1" showErrorMessage="1" promptTitle="% Var año X / año X" prompt="Diligencie el encabezado con los años a comparar, en esta columna se calculan las variaciones porcentuales que tiene la formulación del año inmediatamente anterior con los ajustes propuestos para el año a trabajar." sqref="Z10:AF10 BA10:BG10" xr:uid="{00000000-0002-0000-0200-000013000000}"/>
    <dataValidation allowBlank="1" showInputMessage="1" showErrorMessage="1" promptTitle="TOTAL META" prompt="Se debe registrar el total de la meta del producto/indicador para todo el horizonte del proyecto, puede ser el mismo valor de cada año, la suma, el mayor valor o el menor valor en atención al tipo de meta (constante-suma-incremental-decrementar)." sqref="AG10" xr:uid="{00000000-0002-0000-0200-000014000000}"/>
    <dataValidation allowBlank="1" showInputMessage="1" showErrorMessage="1" promptTitle="AÑO ___" prompt="Se deberá tener una columna por cada año del horizonte del proyecto._x000a_En la fila Formulación registré el presupuesto inicial y la fila seguimiento debe corresponder con la sumatoria de los valores registrados en la hoja &quot;SEGUI acti&quot;." sqref="AL10:AM10 AO10 AQ10 AS10 AU10 AW10 AY10" xr:uid="{00000000-0002-0000-0200-000015000000}"/>
    <dataValidation allowBlank="1" showInputMessage="1" showErrorMessage="1" promptTitle="Justificación variaciones costos" prompt="Registre de manera clara y concreta las razones por las cuales se está modificando el costo de las actividades. Si se realizan varias modificaciones al año, reemplace la información registrada de la solicitud inmediatamente anterior. " sqref="BI9:BI10" xr:uid="{00000000-0002-0000-0200-000016000000}"/>
  </dataValidations>
  <printOptions horizontalCentered="1" verticalCentered="1"/>
  <pageMargins left="0.43307086614173229" right="0.23622047244094491" top="0.74803149606299213" bottom="0.74803149606299213" header="0.31496062992125984" footer="0.31496062992125984"/>
  <pageSetup paperSize="14" scale="33" orientation="landscape" r:id="rId1"/>
  <headerFooter>
    <oddFooter>&amp;RDE01-F17 Vr 6 (2024-02-29)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I931"/>
  <sheetViews>
    <sheetView showGridLines="0" zoomScaleNormal="100" workbookViewId="0">
      <selection activeCell="A3" sqref="A3"/>
    </sheetView>
  </sheetViews>
  <sheetFormatPr baseColWidth="10" defaultColWidth="14.42578125" defaultRowHeight="15" customHeight="1" x14ac:dyDescent="0.2"/>
  <cols>
    <col min="1" max="1" width="27.42578125" style="1" customWidth="1"/>
    <col min="2" max="2" width="28.85546875" style="1" customWidth="1"/>
    <col min="3" max="3" width="19.7109375" style="1" customWidth="1"/>
    <col min="4" max="4" width="24.140625" style="1" customWidth="1"/>
    <col min="5" max="6" width="20.140625" style="1" customWidth="1"/>
    <col min="7" max="9" width="21.5703125" style="1" customWidth="1"/>
    <col min="10" max="11" width="18.42578125" style="1" customWidth="1"/>
    <col min="12" max="14" width="20.5703125" style="1" customWidth="1"/>
    <col min="15" max="15" width="43.85546875" style="1" customWidth="1"/>
    <col min="16" max="16" width="29.42578125" style="1" customWidth="1"/>
    <col min="17" max="17" width="26" style="1" customWidth="1"/>
    <col min="18" max="20" width="20.5703125" style="1" customWidth="1"/>
    <col min="21" max="21" width="43.85546875" style="1" customWidth="1"/>
    <col min="22" max="22" width="29.42578125" style="1" customWidth="1"/>
    <col min="23" max="23" width="26" style="1" customWidth="1"/>
    <col min="24" max="24" width="20.5703125" style="1" customWidth="1"/>
    <col min="25" max="25" width="34.5703125" style="1" customWidth="1"/>
    <col min="26" max="26" width="20.5703125" style="1" customWidth="1"/>
    <col min="27" max="27" width="43.85546875" style="1" customWidth="1"/>
    <col min="28" max="28" width="29.42578125" style="1" customWidth="1"/>
    <col min="29" max="29" width="34.5703125" style="1" customWidth="1"/>
    <col min="30" max="32" width="20.5703125" style="1" customWidth="1"/>
    <col min="33" max="33" width="43.85546875" style="1" customWidth="1"/>
    <col min="34" max="34" width="29.42578125" style="1" customWidth="1"/>
    <col min="35" max="35" width="34.5703125" style="1" customWidth="1"/>
    <col min="36" max="16384" width="14.42578125" style="1"/>
  </cols>
  <sheetData>
    <row r="1" spans="1:35" ht="15" customHeight="1" thickBot="1" x14ac:dyDescent="0.3">
      <c r="A1" s="3"/>
    </row>
    <row r="2" spans="1:35" ht="15" customHeight="1" x14ac:dyDescent="0.25">
      <c r="A2" s="3"/>
      <c r="B2" s="329" t="s">
        <v>1510</v>
      </c>
      <c r="C2" s="329"/>
      <c r="D2" s="329"/>
      <c r="E2" s="329"/>
      <c r="F2" s="329"/>
      <c r="G2" s="329"/>
      <c r="H2" s="330"/>
      <c r="I2" s="80" t="s">
        <v>23</v>
      </c>
      <c r="J2" s="85" t="s">
        <v>22</v>
      </c>
      <c r="K2" s="236"/>
      <c r="L2" s="3"/>
      <c r="M2" s="2"/>
      <c r="N2" s="2"/>
      <c r="O2" s="2"/>
      <c r="P2" s="2"/>
      <c r="Q2" s="2"/>
      <c r="R2" s="2"/>
      <c r="S2" s="2"/>
      <c r="T2" s="2"/>
      <c r="U2" s="2"/>
      <c r="V2" s="2"/>
      <c r="W2" s="2"/>
      <c r="X2" s="2"/>
      <c r="Y2" s="2"/>
      <c r="Z2" s="2"/>
      <c r="AA2" s="2"/>
    </row>
    <row r="3" spans="1:35" ht="15" customHeight="1" x14ac:dyDescent="0.25">
      <c r="A3" s="3"/>
      <c r="B3" s="329"/>
      <c r="C3" s="329"/>
      <c r="D3" s="329"/>
      <c r="E3" s="329"/>
      <c r="F3" s="329"/>
      <c r="G3" s="329"/>
      <c r="H3" s="330"/>
      <c r="I3" s="81" t="s">
        <v>21</v>
      </c>
      <c r="J3" s="82">
        <v>6</v>
      </c>
      <c r="K3" s="236"/>
      <c r="L3" s="3"/>
      <c r="M3" s="2"/>
      <c r="N3" s="2"/>
      <c r="O3" s="2"/>
      <c r="P3" s="2"/>
      <c r="Q3" s="2"/>
      <c r="R3" s="2"/>
      <c r="S3" s="2"/>
      <c r="T3" s="2"/>
      <c r="U3" s="2"/>
      <c r="V3" s="2"/>
      <c r="W3" s="2"/>
      <c r="X3" s="2"/>
      <c r="Y3" s="2"/>
      <c r="Z3" s="2"/>
      <c r="AA3" s="2"/>
    </row>
    <row r="4" spans="1:35" ht="15.75" customHeight="1" thickBot="1" x14ac:dyDescent="0.3">
      <c r="A4" s="3"/>
      <c r="B4" s="329"/>
      <c r="C4" s="329"/>
      <c r="D4" s="329"/>
      <c r="E4" s="329"/>
      <c r="F4" s="329"/>
      <c r="G4" s="329"/>
      <c r="H4" s="330"/>
      <c r="I4" s="83" t="s">
        <v>20</v>
      </c>
      <c r="J4" s="84">
        <v>45351</v>
      </c>
      <c r="K4" s="237"/>
      <c r="L4" s="3"/>
      <c r="M4" s="2"/>
      <c r="N4" s="2"/>
      <c r="O4" s="2"/>
      <c r="P4" s="2"/>
      <c r="Q4" s="2"/>
      <c r="R4" s="2"/>
      <c r="S4" s="2"/>
      <c r="T4" s="2"/>
      <c r="U4" s="2"/>
      <c r="V4" s="2"/>
      <c r="W4" s="2"/>
      <c r="X4" s="2"/>
      <c r="Y4" s="2"/>
      <c r="Z4" s="2"/>
      <c r="AA4" s="2"/>
    </row>
    <row r="5" spans="1:35" ht="15.75" customHeight="1" thickBot="1" x14ac:dyDescent="0.3">
      <c r="A5" s="3"/>
      <c r="C5" s="3"/>
      <c r="D5" s="2"/>
      <c r="E5" s="2"/>
      <c r="F5" s="2"/>
      <c r="G5" s="2"/>
      <c r="H5" s="2"/>
      <c r="I5" s="3"/>
      <c r="J5" s="2"/>
      <c r="K5" s="2"/>
      <c r="L5" s="3"/>
      <c r="M5" s="2"/>
      <c r="N5" s="2"/>
      <c r="O5" s="2"/>
      <c r="P5" s="2"/>
      <c r="Q5" s="2"/>
      <c r="R5" s="2"/>
      <c r="S5" s="2"/>
      <c r="T5" s="2"/>
      <c r="U5" s="2"/>
      <c r="V5" s="2"/>
      <c r="W5" s="2"/>
      <c r="X5" s="2"/>
      <c r="Y5" s="2"/>
      <c r="Z5" s="2"/>
      <c r="AA5" s="2"/>
    </row>
    <row r="6" spans="1:35" ht="27" customHeight="1" thickBot="1" x14ac:dyDescent="0.3">
      <c r="A6" s="242" t="s">
        <v>5</v>
      </c>
      <c r="B6" s="331">
        <f>+'Cadena de valor'!C4</f>
        <v>0</v>
      </c>
      <c r="C6" s="332"/>
      <c r="D6" s="332"/>
      <c r="E6" s="332"/>
      <c r="F6" s="332"/>
      <c r="G6" s="332"/>
      <c r="H6" s="332"/>
      <c r="I6" s="332"/>
      <c r="J6" s="333"/>
      <c r="K6" s="238"/>
      <c r="L6" s="3"/>
      <c r="M6" s="2"/>
      <c r="N6" s="2"/>
      <c r="O6" s="2"/>
      <c r="P6" s="2"/>
      <c r="Q6" s="2"/>
      <c r="R6" s="2"/>
      <c r="S6" s="2"/>
      <c r="T6" s="2"/>
      <c r="U6" s="2"/>
      <c r="V6" s="2"/>
      <c r="W6" s="2"/>
      <c r="X6" s="2"/>
      <c r="Y6" s="2"/>
      <c r="Z6" s="2"/>
      <c r="AA6" s="2"/>
    </row>
    <row r="7" spans="1:35" ht="8.25" customHeight="1" thickBot="1" x14ac:dyDescent="0.3">
      <c r="A7" s="3"/>
      <c r="B7" s="3"/>
      <c r="C7" s="3"/>
      <c r="D7" s="3"/>
      <c r="E7" s="3"/>
      <c r="F7" s="3"/>
      <c r="G7" s="3"/>
      <c r="H7" s="3"/>
      <c r="I7" s="3"/>
      <c r="J7" s="3"/>
    </row>
    <row r="8" spans="1:35" ht="30.75" customHeight="1" thickBot="1" x14ac:dyDescent="0.25">
      <c r="A8" s="334" t="s">
        <v>4</v>
      </c>
      <c r="B8" s="336" t="s">
        <v>1516</v>
      </c>
      <c r="C8" s="338" t="s">
        <v>1469</v>
      </c>
      <c r="D8" s="339"/>
      <c r="E8" s="339"/>
      <c r="F8" s="339"/>
      <c r="G8" s="339"/>
      <c r="H8" s="339"/>
      <c r="I8" s="339"/>
      <c r="J8" s="340"/>
      <c r="K8" s="346" t="s">
        <v>1505</v>
      </c>
      <c r="L8" s="341" t="s">
        <v>1462</v>
      </c>
      <c r="M8" s="341"/>
      <c r="N8" s="341"/>
      <c r="O8" s="341"/>
      <c r="P8" s="341"/>
      <c r="Q8" s="342"/>
      <c r="R8" s="343" t="s">
        <v>1462</v>
      </c>
      <c r="S8" s="341"/>
      <c r="T8" s="341"/>
      <c r="U8" s="341"/>
      <c r="V8" s="341"/>
      <c r="W8" s="342"/>
      <c r="X8" s="343" t="s">
        <v>1462</v>
      </c>
      <c r="Y8" s="341"/>
      <c r="Z8" s="341"/>
      <c r="AA8" s="341"/>
      <c r="AB8" s="341"/>
      <c r="AC8" s="342"/>
      <c r="AD8" s="343" t="s">
        <v>1462</v>
      </c>
      <c r="AE8" s="341"/>
      <c r="AF8" s="341"/>
      <c r="AG8" s="341"/>
      <c r="AH8" s="341"/>
      <c r="AI8" s="342"/>
    </row>
    <row r="9" spans="1:35" ht="21.75" customHeight="1" thickBot="1" x14ac:dyDescent="0.25">
      <c r="A9" s="335"/>
      <c r="B9" s="337"/>
      <c r="C9" s="239" t="s">
        <v>1482</v>
      </c>
      <c r="D9" s="226" t="s">
        <v>1483</v>
      </c>
      <c r="E9" s="225" t="s">
        <v>1484</v>
      </c>
      <c r="F9" s="226" t="s">
        <v>1485</v>
      </c>
      <c r="G9" s="225" t="s">
        <v>1486</v>
      </c>
      <c r="H9" s="226" t="s">
        <v>1517</v>
      </c>
      <c r="I9" s="225" t="s">
        <v>1487</v>
      </c>
      <c r="J9" s="226" t="s">
        <v>1488</v>
      </c>
      <c r="K9" s="347"/>
      <c r="L9" s="240" t="s">
        <v>994</v>
      </c>
      <c r="M9" s="241" t="s">
        <v>995</v>
      </c>
      <c r="N9" s="241" t="s">
        <v>996</v>
      </c>
      <c r="O9" s="241" t="s">
        <v>1503</v>
      </c>
      <c r="P9" s="241" t="s">
        <v>1515</v>
      </c>
      <c r="Q9" s="241" t="s">
        <v>1504</v>
      </c>
      <c r="R9" s="240" t="s">
        <v>994</v>
      </c>
      <c r="S9" s="241" t="s">
        <v>995</v>
      </c>
      <c r="T9" s="241" t="s">
        <v>996</v>
      </c>
      <c r="U9" s="241" t="s">
        <v>1503</v>
      </c>
      <c r="V9" s="241" t="s">
        <v>1515</v>
      </c>
      <c r="W9" s="241" t="s">
        <v>1504</v>
      </c>
      <c r="X9" s="240" t="s">
        <v>994</v>
      </c>
      <c r="Y9" s="241" t="s">
        <v>995</v>
      </c>
      <c r="Z9" s="241" t="s">
        <v>996</v>
      </c>
      <c r="AA9" s="241" t="s">
        <v>1503</v>
      </c>
      <c r="AB9" s="241" t="s">
        <v>1515</v>
      </c>
      <c r="AC9" s="241" t="s">
        <v>1504</v>
      </c>
      <c r="AD9" s="240" t="s">
        <v>994</v>
      </c>
      <c r="AE9" s="241" t="s">
        <v>995</v>
      </c>
      <c r="AF9" s="241" t="s">
        <v>996</v>
      </c>
      <c r="AG9" s="241" t="s">
        <v>1503</v>
      </c>
      <c r="AH9" s="241" t="s">
        <v>1515</v>
      </c>
      <c r="AI9" s="241" t="s">
        <v>1504</v>
      </c>
    </row>
    <row r="10" spans="1:35" ht="19.5" customHeight="1" x14ac:dyDescent="0.25">
      <c r="A10" s="344"/>
      <c r="B10" s="344"/>
      <c r="C10" s="344"/>
      <c r="D10" s="344"/>
      <c r="E10" s="344"/>
      <c r="F10" s="344"/>
      <c r="G10" s="344"/>
      <c r="H10" s="344"/>
      <c r="I10" s="344"/>
      <c r="J10" s="344"/>
      <c r="K10" s="168" t="s">
        <v>997</v>
      </c>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row>
    <row r="11" spans="1:35" ht="19.5" customHeight="1" x14ac:dyDescent="0.25">
      <c r="A11" s="345"/>
      <c r="B11" s="345"/>
      <c r="C11" s="345"/>
      <c r="D11" s="345"/>
      <c r="E11" s="345"/>
      <c r="F11" s="345"/>
      <c r="G11" s="345"/>
      <c r="H11" s="345"/>
      <c r="I11" s="345"/>
      <c r="J11" s="345"/>
      <c r="K11" s="235" t="s">
        <v>998</v>
      </c>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row>
    <row r="12" spans="1:35" ht="19.5" customHeight="1" x14ac:dyDescent="0.25">
      <c r="A12" s="345"/>
      <c r="B12" s="345"/>
      <c r="C12" s="345"/>
      <c r="D12" s="345"/>
      <c r="E12" s="345"/>
      <c r="F12" s="345"/>
      <c r="G12" s="345"/>
      <c r="H12" s="345"/>
      <c r="I12" s="345"/>
      <c r="J12" s="345"/>
      <c r="K12" s="235" t="s">
        <v>999</v>
      </c>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row>
    <row r="13" spans="1:35" ht="19.5" customHeight="1" x14ac:dyDescent="0.25">
      <c r="A13" s="345"/>
      <c r="B13" s="345"/>
      <c r="C13" s="345"/>
      <c r="D13" s="345"/>
      <c r="E13" s="345"/>
      <c r="F13" s="345"/>
      <c r="G13" s="345"/>
      <c r="H13" s="345"/>
      <c r="I13" s="345"/>
      <c r="J13" s="345"/>
      <c r="K13" s="235" t="s">
        <v>1000</v>
      </c>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row>
    <row r="14" spans="1:35" ht="19.5" customHeight="1" x14ac:dyDescent="0.25">
      <c r="A14" s="345"/>
      <c r="B14" s="345"/>
      <c r="C14" s="345"/>
      <c r="D14" s="345"/>
      <c r="E14" s="345"/>
      <c r="F14" s="345"/>
      <c r="G14" s="345"/>
      <c r="H14" s="345"/>
      <c r="I14" s="345"/>
      <c r="J14" s="345"/>
      <c r="K14" s="235" t="s">
        <v>1001</v>
      </c>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row>
    <row r="15" spans="1:35" ht="19.5" customHeight="1" x14ac:dyDescent="0.25">
      <c r="A15" s="345"/>
      <c r="B15" s="345"/>
      <c r="C15" s="345"/>
      <c r="D15" s="345"/>
      <c r="E15" s="345"/>
      <c r="F15" s="345"/>
      <c r="G15" s="345"/>
      <c r="H15" s="345"/>
      <c r="I15" s="345"/>
      <c r="J15" s="345"/>
      <c r="K15" s="235" t="s">
        <v>1002</v>
      </c>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row>
    <row r="16" spans="1:35" ht="19.5" customHeight="1" x14ac:dyDescent="0.25">
      <c r="A16" s="345"/>
      <c r="B16" s="345"/>
      <c r="C16" s="345"/>
      <c r="D16" s="345"/>
      <c r="E16" s="345"/>
      <c r="F16" s="345"/>
      <c r="G16" s="345"/>
      <c r="H16" s="345"/>
      <c r="I16" s="345"/>
      <c r="J16" s="345"/>
      <c r="K16" s="235" t="s">
        <v>1003</v>
      </c>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row>
    <row r="17" spans="1:35" ht="19.5" customHeight="1" x14ac:dyDescent="0.25">
      <c r="A17" s="345"/>
      <c r="B17" s="345"/>
      <c r="C17" s="345"/>
      <c r="D17" s="345"/>
      <c r="E17" s="345"/>
      <c r="F17" s="345"/>
      <c r="G17" s="345"/>
      <c r="H17" s="345"/>
      <c r="I17" s="345"/>
      <c r="J17" s="345"/>
      <c r="K17" s="235" t="s">
        <v>1004</v>
      </c>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row>
    <row r="18" spans="1:35" ht="19.5" customHeight="1" x14ac:dyDescent="0.25">
      <c r="A18" s="345"/>
      <c r="B18" s="345"/>
      <c r="C18" s="345"/>
      <c r="D18" s="345"/>
      <c r="E18" s="345"/>
      <c r="F18" s="345"/>
      <c r="G18" s="345"/>
      <c r="H18" s="345"/>
      <c r="I18" s="345"/>
      <c r="J18" s="345"/>
      <c r="K18" s="235" t="s">
        <v>1005</v>
      </c>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row>
    <row r="19" spans="1:35" ht="19.5" customHeight="1" x14ac:dyDescent="0.25">
      <c r="A19" s="345"/>
      <c r="B19" s="345"/>
      <c r="C19" s="345"/>
      <c r="D19" s="345"/>
      <c r="E19" s="345"/>
      <c r="F19" s="345"/>
      <c r="G19" s="345"/>
      <c r="H19" s="345"/>
      <c r="I19" s="345"/>
      <c r="J19" s="345"/>
      <c r="K19" s="235" t="s">
        <v>1006</v>
      </c>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1:35" ht="19.5" customHeight="1" x14ac:dyDescent="0.25">
      <c r="A20" s="345"/>
      <c r="B20" s="345"/>
      <c r="C20" s="345"/>
      <c r="D20" s="345"/>
      <c r="E20" s="345"/>
      <c r="F20" s="345"/>
      <c r="G20" s="345"/>
      <c r="H20" s="345"/>
      <c r="I20" s="345"/>
      <c r="J20" s="345"/>
      <c r="K20" s="235" t="s">
        <v>1007</v>
      </c>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row>
    <row r="21" spans="1:35" ht="19.5" customHeight="1" thickBot="1" x14ac:dyDescent="0.3">
      <c r="A21" s="345"/>
      <c r="B21" s="345"/>
      <c r="C21" s="345"/>
      <c r="D21" s="345"/>
      <c r="E21" s="345"/>
      <c r="F21" s="345"/>
      <c r="G21" s="345"/>
      <c r="H21" s="345"/>
      <c r="I21" s="345"/>
      <c r="J21" s="345"/>
      <c r="K21" s="235" t="s">
        <v>1008</v>
      </c>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row>
    <row r="22" spans="1:35" ht="19.5" customHeight="1" thickBot="1" x14ac:dyDescent="0.25">
      <c r="B22" s="245" t="s">
        <v>1522</v>
      </c>
      <c r="C22" s="244">
        <f>+C10</f>
        <v>0</v>
      </c>
      <c r="D22" s="244">
        <f t="shared" ref="D22:J22" si="0">+D10</f>
        <v>0</v>
      </c>
      <c r="E22" s="244">
        <f t="shared" si="0"/>
        <v>0</v>
      </c>
      <c r="F22" s="244">
        <f t="shared" si="0"/>
        <v>0</v>
      </c>
      <c r="G22" s="244">
        <f t="shared" si="0"/>
        <v>0</v>
      </c>
      <c r="H22" s="244">
        <f t="shared" si="0"/>
        <v>0</v>
      </c>
      <c r="I22" s="244">
        <f t="shared" si="0"/>
        <v>0</v>
      </c>
      <c r="J22" s="244">
        <f t="shared" si="0"/>
        <v>0</v>
      </c>
      <c r="K22" s="244"/>
      <c r="L22" s="244">
        <f>SUM(L10:L21)</f>
        <v>0</v>
      </c>
      <c r="M22" s="244">
        <f t="shared" ref="M22:AI22" si="1">SUM(M10:M21)</f>
        <v>0</v>
      </c>
      <c r="N22" s="244">
        <f t="shared" si="1"/>
        <v>0</v>
      </c>
      <c r="O22" s="244">
        <f t="shared" si="1"/>
        <v>0</v>
      </c>
      <c r="P22" s="244">
        <f t="shared" si="1"/>
        <v>0</v>
      </c>
      <c r="Q22" s="244">
        <f t="shared" si="1"/>
        <v>0</v>
      </c>
      <c r="R22" s="244">
        <f t="shared" si="1"/>
        <v>0</v>
      </c>
      <c r="S22" s="244">
        <f t="shared" si="1"/>
        <v>0</v>
      </c>
      <c r="T22" s="244">
        <f t="shared" si="1"/>
        <v>0</v>
      </c>
      <c r="U22" s="244">
        <f t="shared" si="1"/>
        <v>0</v>
      </c>
      <c r="V22" s="244">
        <f t="shared" si="1"/>
        <v>0</v>
      </c>
      <c r="W22" s="244">
        <f t="shared" si="1"/>
        <v>0</v>
      </c>
      <c r="X22" s="244">
        <f t="shared" si="1"/>
        <v>0</v>
      </c>
      <c r="Y22" s="244">
        <f t="shared" si="1"/>
        <v>0</v>
      </c>
      <c r="Z22" s="244">
        <f t="shared" si="1"/>
        <v>0</v>
      </c>
      <c r="AA22" s="244">
        <f t="shared" si="1"/>
        <v>0</v>
      </c>
      <c r="AB22" s="244">
        <f t="shared" si="1"/>
        <v>0</v>
      </c>
      <c r="AC22" s="244">
        <f t="shared" si="1"/>
        <v>0</v>
      </c>
      <c r="AD22" s="244">
        <f t="shared" si="1"/>
        <v>0</v>
      </c>
      <c r="AE22" s="244">
        <f t="shared" si="1"/>
        <v>0</v>
      </c>
      <c r="AF22" s="244">
        <f t="shared" si="1"/>
        <v>0</v>
      </c>
      <c r="AG22" s="244">
        <f t="shared" si="1"/>
        <v>0</v>
      </c>
      <c r="AH22" s="244">
        <f t="shared" si="1"/>
        <v>0</v>
      </c>
      <c r="AI22" s="244">
        <f t="shared" si="1"/>
        <v>0</v>
      </c>
    </row>
    <row r="23" spans="1:35" ht="19.5" customHeight="1" x14ac:dyDescent="0.25">
      <c r="A23" s="344"/>
      <c r="B23" s="344"/>
      <c r="C23" s="344"/>
      <c r="D23" s="344"/>
      <c r="E23" s="344"/>
      <c r="F23" s="344"/>
      <c r="G23" s="344"/>
      <c r="H23" s="344"/>
      <c r="I23" s="344"/>
      <c r="J23" s="344"/>
      <c r="K23" s="168" t="s">
        <v>997</v>
      </c>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row>
    <row r="24" spans="1:35" ht="19.5" customHeight="1" x14ac:dyDescent="0.25">
      <c r="A24" s="345"/>
      <c r="B24" s="345"/>
      <c r="C24" s="345"/>
      <c r="D24" s="345"/>
      <c r="E24" s="345"/>
      <c r="F24" s="345"/>
      <c r="G24" s="345"/>
      <c r="H24" s="345"/>
      <c r="I24" s="345"/>
      <c r="J24" s="345"/>
      <c r="K24" s="235" t="s">
        <v>998</v>
      </c>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row>
    <row r="25" spans="1:35" ht="19.5" customHeight="1" x14ac:dyDescent="0.25">
      <c r="A25" s="345"/>
      <c r="B25" s="345"/>
      <c r="C25" s="345"/>
      <c r="D25" s="345"/>
      <c r="E25" s="345"/>
      <c r="F25" s="345"/>
      <c r="G25" s="345"/>
      <c r="H25" s="345"/>
      <c r="I25" s="345"/>
      <c r="J25" s="345"/>
      <c r="K25" s="235" t="s">
        <v>999</v>
      </c>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row>
    <row r="26" spans="1:35" ht="19.5" customHeight="1" x14ac:dyDescent="0.25">
      <c r="A26" s="345"/>
      <c r="B26" s="345"/>
      <c r="C26" s="345"/>
      <c r="D26" s="345"/>
      <c r="E26" s="345"/>
      <c r="F26" s="345"/>
      <c r="G26" s="345"/>
      <c r="H26" s="345"/>
      <c r="I26" s="345"/>
      <c r="J26" s="345"/>
      <c r="K26" s="235" t="s">
        <v>1000</v>
      </c>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row>
    <row r="27" spans="1:35" ht="19.5" customHeight="1" x14ac:dyDescent="0.25">
      <c r="A27" s="345"/>
      <c r="B27" s="345"/>
      <c r="C27" s="345"/>
      <c r="D27" s="345"/>
      <c r="E27" s="345"/>
      <c r="F27" s="345"/>
      <c r="G27" s="345"/>
      <c r="H27" s="345"/>
      <c r="I27" s="345"/>
      <c r="J27" s="345"/>
      <c r="K27" s="235" t="s">
        <v>1001</v>
      </c>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row>
    <row r="28" spans="1:35" ht="19.5" customHeight="1" x14ac:dyDescent="0.25">
      <c r="A28" s="345"/>
      <c r="B28" s="345"/>
      <c r="C28" s="345"/>
      <c r="D28" s="345"/>
      <c r="E28" s="345"/>
      <c r="F28" s="345"/>
      <c r="G28" s="345"/>
      <c r="H28" s="345"/>
      <c r="I28" s="345"/>
      <c r="J28" s="345"/>
      <c r="K28" s="235" t="s">
        <v>1002</v>
      </c>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row>
    <row r="29" spans="1:35" ht="19.5" customHeight="1" x14ac:dyDescent="0.25">
      <c r="A29" s="345"/>
      <c r="B29" s="345"/>
      <c r="C29" s="345"/>
      <c r="D29" s="345"/>
      <c r="E29" s="345"/>
      <c r="F29" s="345"/>
      <c r="G29" s="345"/>
      <c r="H29" s="345"/>
      <c r="I29" s="345"/>
      <c r="J29" s="345"/>
      <c r="K29" s="235" t="s">
        <v>1003</v>
      </c>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row>
    <row r="30" spans="1:35" ht="19.5" customHeight="1" x14ac:dyDescent="0.25">
      <c r="A30" s="345"/>
      <c r="B30" s="345"/>
      <c r="C30" s="345"/>
      <c r="D30" s="345"/>
      <c r="E30" s="345"/>
      <c r="F30" s="345"/>
      <c r="G30" s="345"/>
      <c r="H30" s="345"/>
      <c r="I30" s="345"/>
      <c r="J30" s="345"/>
      <c r="K30" s="235" t="s">
        <v>1004</v>
      </c>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row>
    <row r="31" spans="1:35" ht="19.5" customHeight="1" x14ac:dyDescent="0.25">
      <c r="A31" s="345"/>
      <c r="B31" s="345"/>
      <c r="C31" s="345"/>
      <c r="D31" s="345"/>
      <c r="E31" s="345"/>
      <c r="F31" s="345"/>
      <c r="G31" s="345"/>
      <c r="H31" s="345"/>
      <c r="I31" s="345"/>
      <c r="J31" s="345"/>
      <c r="K31" s="235" t="s">
        <v>1005</v>
      </c>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row>
    <row r="32" spans="1:35" ht="19.5" customHeight="1" x14ac:dyDescent="0.25">
      <c r="A32" s="345"/>
      <c r="B32" s="345"/>
      <c r="C32" s="345"/>
      <c r="D32" s="345"/>
      <c r="E32" s="345"/>
      <c r="F32" s="345"/>
      <c r="G32" s="345"/>
      <c r="H32" s="345"/>
      <c r="I32" s="345"/>
      <c r="J32" s="345"/>
      <c r="K32" s="235" t="s">
        <v>1006</v>
      </c>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row>
    <row r="33" spans="1:35" ht="19.5" customHeight="1" x14ac:dyDescent="0.25">
      <c r="A33" s="345"/>
      <c r="B33" s="345"/>
      <c r="C33" s="345"/>
      <c r="D33" s="345"/>
      <c r="E33" s="345"/>
      <c r="F33" s="345"/>
      <c r="G33" s="345"/>
      <c r="H33" s="345"/>
      <c r="I33" s="345"/>
      <c r="J33" s="345"/>
      <c r="K33" s="235" t="s">
        <v>1007</v>
      </c>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row>
    <row r="34" spans="1:35" ht="19.5" customHeight="1" thickBot="1" x14ac:dyDescent="0.3">
      <c r="A34" s="345"/>
      <c r="B34" s="345"/>
      <c r="C34" s="345"/>
      <c r="D34" s="345"/>
      <c r="E34" s="345"/>
      <c r="F34" s="345"/>
      <c r="G34" s="345"/>
      <c r="H34" s="345"/>
      <c r="I34" s="345"/>
      <c r="J34" s="345"/>
      <c r="K34" s="235" t="s">
        <v>1008</v>
      </c>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row>
    <row r="35" spans="1:35" ht="19.5" customHeight="1" thickBot="1" x14ac:dyDescent="0.25">
      <c r="B35" s="245" t="s">
        <v>1522</v>
      </c>
      <c r="C35" s="244">
        <f>+C23</f>
        <v>0</v>
      </c>
      <c r="D35" s="244">
        <f t="shared" ref="D35:J35" si="2">+D23</f>
        <v>0</v>
      </c>
      <c r="E35" s="244">
        <f t="shared" si="2"/>
        <v>0</v>
      </c>
      <c r="F35" s="244">
        <f t="shared" si="2"/>
        <v>0</v>
      </c>
      <c r="G35" s="244">
        <f t="shared" si="2"/>
        <v>0</v>
      </c>
      <c r="H35" s="244">
        <f t="shared" si="2"/>
        <v>0</v>
      </c>
      <c r="I35" s="244">
        <f t="shared" si="2"/>
        <v>0</v>
      </c>
      <c r="J35" s="244">
        <f t="shared" si="2"/>
        <v>0</v>
      </c>
      <c r="K35" s="244"/>
      <c r="L35" s="244">
        <f>SUM(L23:L34)</f>
        <v>0</v>
      </c>
      <c r="M35" s="244">
        <f t="shared" ref="M35" si="3">SUM(M23:M34)</f>
        <v>0</v>
      </c>
      <c r="N35" s="244">
        <f t="shared" ref="N35" si="4">SUM(N23:N34)</f>
        <v>0</v>
      </c>
      <c r="O35" s="244">
        <f t="shared" ref="O35" si="5">SUM(O23:O34)</f>
        <v>0</v>
      </c>
      <c r="P35" s="244">
        <f t="shared" ref="P35" si="6">SUM(P23:P34)</f>
        <v>0</v>
      </c>
      <c r="Q35" s="244">
        <f t="shared" ref="Q35" si="7">SUM(Q23:Q34)</f>
        <v>0</v>
      </c>
      <c r="R35" s="244">
        <f t="shared" ref="R35" si="8">SUM(R23:R34)</f>
        <v>0</v>
      </c>
      <c r="S35" s="244">
        <f t="shared" ref="S35" si="9">SUM(S23:S34)</f>
        <v>0</v>
      </c>
      <c r="T35" s="244">
        <f t="shared" ref="T35" si="10">SUM(T23:T34)</f>
        <v>0</v>
      </c>
      <c r="U35" s="244">
        <f t="shared" ref="U35" si="11">SUM(U23:U34)</f>
        <v>0</v>
      </c>
      <c r="V35" s="244">
        <f t="shared" ref="V35" si="12">SUM(V23:V34)</f>
        <v>0</v>
      </c>
      <c r="W35" s="244">
        <f t="shared" ref="W35" si="13">SUM(W23:W34)</f>
        <v>0</v>
      </c>
      <c r="X35" s="244">
        <f t="shared" ref="X35" si="14">SUM(X23:X34)</f>
        <v>0</v>
      </c>
      <c r="Y35" s="244">
        <f t="shared" ref="Y35" si="15">SUM(Y23:Y34)</f>
        <v>0</v>
      </c>
      <c r="Z35" s="244">
        <f t="shared" ref="Z35" si="16">SUM(Z23:Z34)</f>
        <v>0</v>
      </c>
      <c r="AA35" s="244">
        <f t="shared" ref="AA35" si="17">SUM(AA23:AA34)</f>
        <v>0</v>
      </c>
      <c r="AB35" s="244">
        <f t="shared" ref="AB35" si="18">SUM(AB23:AB34)</f>
        <v>0</v>
      </c>
      <c r="AC35" s="244">
        <f t="shared" ref="AC35" si="19">SUM(AC23:AC34)</f>
        <v>0</v>
      </c>
      <c r="AD35" s="244">
        <f t="shared" ref="AD35" si="20">SUM(AD23:AD34)</f>
        <v>0</v>
      </c>
      <c r="AE35" s="244">
        <f t="shared" ref="AE35" si="21">SUM(AE23:AE34)</f>
        <v>0</v>
      </c>
      <c r="AF35" s="244">
        <f t="shared" ref="AF35" si="22">SUM(AF23:AF34)</f>
        <v>0</v>
      </c>
      <c r="AG35" s="244">
        <f t="shared" ref="AG35" si="23">SUM(AG23:AG34)</f>
        <v>0</v>
      </c>
      <c r="AH35" s="244">
        <f t="shared" ref="AH35" si="24">SUM(AH23:AH34)</f>
        <v>0</v>
      </c>
      <c r="AI35" s="244">
        <f t="shared" ref="AI35" si="25">SUM(AI23:AI34)</f>
        <v>0</v>
      </c>
    </row>
    <row r="36" spans="1:35" ht="19.5" customHeight="1" thickBot="1" x14ac:dyDescent="0.25">
      <c r="A36" s="348" t="s">
        <v>1467</v>
      </c>
      <c r="B36" s="349"/>
      <c r="C36" s="107">
        <f>+C35+C22</f>
        <v>0</v>
      </c>
      <c r="D36" s="107">
        <f t="shared" ref="D36:J36" si="26">SUM(D17:D19)</f>
        <v>0</v>
      </c>
      <c r="E36" s="107">
        <f t="shared" si="26"/>
        <v>0</v>
      </c>
      <c r="F36" s="107">
        <f t="shared" si="26"/>
        <v>0</v>
      </c>
      <c r="G36" s="107">
        <f t="shared" si="26"/>
        <v>0</v>
      </c>
      <c r="H36" s="107">
        <f t="shared" si="26"/>
        <v>0</v>
      </c>
      <c r="I36" s="107">
        <f t="shared" si="26"/>
        <v>0</v>
      </c>
      <c r="J36" s="108">
        <f t="shared" si="26"/>
        <v>0</v>
      </c>
      <c r="K36" s="108">
        <f t="shared" ref="K36:AI36" si="27">SUM(K17:K19)</f>
        <v>0</v>
      </c>
      <c r="L36" s="108">
        <f t="shared" si="27"/>
        <v>0</v>
      </c>
      <c r="M36" s="108">
        <f t="shared" si="27"/>
        <v>0</v>
      </c>
      <c r="N36" s="108">
        <f t="shared" si="27"/>
        <v>0</v>
      </c>
      <c r="O36" s="108">
        <f t="shared" si="27"/>
        <v>0</v>
      </c>
      <c r="P36" s="108">
        <f t="shared" si="27"/>
        <v>0</v>
      </c>
      <c r="Q36" s="108">
        <f t="shared" si="27"/>
        <v>0</v>
      </c>
      <c r="R36" s="108">
        <f t="shared" si="27"/>
        <v>0</v>
      </c>
      <c r="S36" s="108">
        <f t="shared" si="27"/>
        <v>0</v>
      </c>
      <c r="T36" s="108">
        <f t="shared" si="27"/>
        <v>0</v>
      </c>
      <c r="U36" s="108">
        <f t="shared" si="27"/>
        <v>0</v>
      </c>
      <c r="V36" s="108">
        <f t="shared" si="27"/>
        <v>0</v>
      </c>
      <c r="W36" s="108">
        <f t="shared" si="27"/>
        <v>0</v>
      </c>
      <c r="X36" s="108">
        <f t="shared" si="27"/>
        <v>0</v>
      </c>
      <c r="Y36" s="108">
        <f t="shared" si="27"/>
        <v>0</v>
      </c>
      <c r="Z36" s="108">
        <f t="shared" si="27"/>
        <v>0</v>
      </c>
      <c r="AA36" s="108">
        <f t="shared" si="27"/>
        <v>0</v>
      </c>
      <c r="AB36" s="108">
        <f t="shared" si="27"/>
        <v>0</v>
      </c>
      <c r="AC36" s="108">
        <f t="shared" si="27"/>
        <v>0</v>
      </c>
      <c r="AD36" s="108">
        <f t="shared" si="27"/>
        <v>0</v>
      </c>
      <c r="AE36" s="108">
        <f t="shared" si="27"/>
        <v>0</v>
      </c>
      <c r="AF36" s="108">
        <f t="shared" si="27"/>
        <v>0</v>
      </c>
      <c r="AG36" s="108">
        <f t="shared" si="27"/>
        <v>0</v>
      </c>
      <c r="AH36" s="108">
        <f t="shared" si="27"/>
        <v>0</v>
      </c>
      <c r="AI36" s="108">
        <f t="shared" si="27"/>
        <v>0</v>
      </c>
    </row>
    <row r="37" spans="1:35" ht="15.75" customHeight="1" x14ac:dyDescent="0.25">
      <c r="A37" s="2"/>
      <c r="B37" s="2"/>
      <c r="C37" s="2"/>
      <c r="D37" s="2"/>
      <c r="E37" s="2"/>
      <c r="G37" s="2"/>
      <c r="H37" s="2"/>
      <c r="I37" s="2"/>
      <c r="J37" s="2"/>
      <c r="K37" s="2"/>
      <c r="L37" s="2"/>
      <c r="M37" s="2"/>
      <c r="N37" s="2"/>
      <c r="O37" s="2"/>
      <c r="P37" s="2"/>
      <c r="Q37" s="2"/>
      <c r="R37" s="2"/>
      <c r="S37" s="2"/>
      <c r="T37" s="2"/>
      <c r="U37" s="2"/>
      <c r="V37" s="2"/>
      <c r="W37" s="2"/>
      <c r="X37" s="2"/>
      <c r="Y37" s="2"/>
      <c r="Z37" s="2"/>
      <c r="AA37" s="2"/>
    </row>
    <row r="38" spans="1:35" ht="15.75" customHeight="1" x14ac:dyDescent="0.25">
      <c r="A38" s="2"/>
      <c r="B38" s="2"/>
      <c r="C38" s="2"/>
      <c r="D38" s="2"/>
      <c r="E38" s="2"/>
      <c r="G38" s="2"/>
      <c r="H38" s="2"/>
      <c r="I38" s="2"/>
      <c r="J38" s="2"/>
      <c r="K38" s="2"/>
      <c r="L38" s="2"/>
      <c r="M38" s="2"/>
      <c r="N38" s="2"/>
      <c r="O38" s="2"/>
      <c r="P38" s="2"/>
      <c r="Q38" s="2"/>
      <c r="R38" s="2"/>
      <c r="S38" s="2"/>
      <c r="T38" s="2"/>
      <c r="U38" s="2"/>
      <c r="V38" s="2"/>
      <c r="W38" s="2"/>
      <c r="X38" s="2"/>
      <c r="Y38" s="2"/>
      <c r="Z38" s="2"/>
      <c r="AA38" s="2"/>
    </row>
    <row r="39" spans="1:35" ht="15.75" customHeight="1" x14ac:dyDescent="0.25">
      <c r="A39" s="2"/>
      <c r="B39" s="2"/>
      <c r="C39" s="2"/>
      <c r="D39" s="2"/>
      <c r="E39" s="2"/>
      <c r="G39" s="2"/>
      <c r="H39" s="2"/>
      <c r="I39" s="2"/>
      <c r="J39" s="2"/>
      <c r="K39" s="2"/>
      <c r="L39" s="2"/>
      <c r="M39" s="2"/>
      <c r="N39" s="2"/>
      <c r="O39" s="2"/>
      <c r="P39" s="2"/>
      <c r="Q39" s="2"/>
      <c r="R39" s="2"/>
      <c r="S39" s="2"/>
      <c r="T39" s="2"/>
      <c r="U39" s="2"/>
      <c r="V39" s="2"/>
      <c r="W39" s="2"/>
      <c r="X39" s="2"/>
      <c r="Y39" s="2"/>
      <c r="Z39" s="2"/>
      <c r="AA39" s="2"/>
    </row>
    <row r="40" spans="1:35" ht="15.75" customHeight="1" x14ac:dyDescent="0.25">
      <c r="A40" s="2"/>
      <c r="B40" s="2"/>
      <c r="C40" s="2"/>
      <c r="D40" s="2"/>
      <c r="E40" s="2"/>
      <c r="G40" s="2"/>
      <c r="H40" s="2"/>
      <c r="I40" s="2"/>
      <c r="J40" s="2"/>
      <c r="K40" s="2"/>
      <c r="L40" s="2"/>
      <c r="M40" s="2"/>
      <c r="N40" s="2"/>
      <c r="O40" s="2"/>
      <c r="P40" s="2"/>
      <c r="Q40" s="2"/>
      <c r="R40" s="2"/>
      <c r="S40" s="2"/>
      <c r="T40" s="2"/>
      <c r="U40" s="2"/>
      <c r="V40" s="2"/>
      <c r="W40" s="2"/>
      <c r="X40" s="2"/>
      <c r="Y40" s="2"/>
      <c r="Z40" s="2"/>
      <c r="AA40" s="2"/>
    </row>
    <row r="41" spans="1:35" ht="15.75" customHeight="1" x14ac:dyDescent="0.25">
      <c r="A41" s="2"/>
      <c r="B41" s="2"/>
      <c r="C41" s="2"/>
      <c r="D41" s="2"/>
      <c r="E41" s="2"/>
      <c r="G41" s="2"/>
      <c r="H41" s="2"/>
      <c r="I41" s="2"/>
      <c r="J41" s="2"/>
      <c r="K41" s="2"/>
      <c r="L41" s="2"/>
      <c r="M41" s="2"/>
      <c r="N41" s="2"/>
      <c r="O41" s="2"/>
      <c r="P41" s="2"/>
      <c r="Q41" s="2"/>
      <c r="R41" s="2"/>
      <c r="S41" s="2"/>
      <c r="T41" s="2"/>
      <c r="U41" s="2"/>
      <c r="V41" s="2"/>
      <c r="W41" s="2"/>
      <c r="X41" s="2"/>
      <c r="Y41" s="2"/>
      <c r="Z41" s="2"/>
      <c r="AA41" s="2"/>
    </row>
    <row r="42" spans="1:35" ht="15.75" customHeight="1" x14ac:dyDescent="0.25">
      <c r="A42" s="2"/>
      <c r="B42" s="2"/>
      <c r="C42" s="2"/>
      <c r="D42" s="2"/>
      <c r="E42" s="2"/>
      <c r="G42" s="2"/>
      <c r="H42" s="2"/>
      <c r="I42" s="2"/>
      <c r="J42" s="2"/>
      <c r="K42" s="2"/>
      <c r="L42" s="2"/>
      <c r="M42" s="2"/>
      <c r="N42" s="2"/>
      <c r="O42" s="2"/>
      <c r="P42" s="2"/>
      <c r="Q42" s="2"/>
      <c r="R42" s="2"/>
      <c r="S42" s="2"/>
      <c r="T42" s="2"/>
      <c r="U42" s="2"/>
      <c r="V42" s="2"/>
      <c r="W42" s="2"/>
      <c r="X42" s="2"/>
      <c r="Y42" s="2"/>
      <c r="Z42" s="2"/>
      <c r="AA42" s="2"/>
    </row>
    <row r="43" spans="1:35" ht="15.75" customHeight="1" x14ac:dyDescent="0.25">
      <c r="A43" s="2"/>
      <c r="B43" s="2"/>
      <c r="C43" s="2"/>
      <c r="D43" s="2"/>
      <c r="E43" s="2"/>
      <c r="G43" s="2"/>
      <c r="H43" s="2"/>
      <c r="I43" s="2"/>
      <c r="J43" s="2"/>
      <c r="K43" s="2"/>
      <c r="L43" s="2"/>
      <c r="M43" s="2"/>
      <c r="N43" s="2"/>
      <c r="O43" s="2"/>
      <c r="P43" s="2"/>
      <c r="Q43" s="2"/>
      <c r="R43" s="2"/>
      <c r="S43" s="2"/>
      <c r="T43" s="2"/>
      <c r="U43" s="2"/>
      <c r="V43" s="2"/>
      <c r="W43" s="2"/>
      <c r="X43" s="2"/>
      <c r="Y43" s="2"/>
      <c r="Z43" s="2"/>
      <c r="AA43" s="2"/>
    </row>
    <row r="44" spans="1:35" ht="15.75" customHeight="1" x14ac:dyDescent="0.25">
      <c r="A44" s="2"/>
      <c r="B44" s="2"/>
      <c r="C44" s="2"/>
      <c r="D44" s="2"/>
      <c r="E44" s="2"/>
      <c r="G44" s="2"/>
      <c r="H44" s="2"/>
      <c r="I44" s="2"/>
      <c r="J44" s="2"/>
      <c r="K44" s="2"/>
      <c r="L44" s="2"/>
      <c r="M44" s="2"/>
      <c r="N44" s="2"/>
      <c r="O44" s="2"/>
      <c r="P44" s="2"/>
      <c r="Q44" s="2"/>
      <c r="R44" s="2"/>
      <c r="S44" s="2"/>
      <c r="T44" s="2"/>
      <c r="U44" s="2"/>
      <c r="V44" s="2"/>
      <c r="W44" s="2"/>
      <c r="X44" s="2"/>
      <c r="Y44" s="2"/>
      <c r="Z44" s="2"/>
      <c r="AA44" s="2"/>
    </row>
    <row r="45" spans="1:35" ht="15.75" customHeight="1" x14ac:dyDescent="0.25">
      <c r="A45" s="2"/>
      <c r="B45" s="2"/>
      <c r="C45" s="2"/>
      <c r="D45" s="2"/>
      <c r="E45" s="2"/>
      <c r="G45" s="2"/>
      <c r="H45" s="2"/>
      <c r="I45" s="2"/>
      <c r="J45" s="2"/>
      <c r="K45" s="2"/>
      <c r="L45" s="2"/>
      <c r="M45" s="2"/>
      <c r="N45" s="2"/>
      <c r="O45" s="2"/>
      <c r="P45" s="2"/>
      <c r="Q45" s="2"/>
      <c r="R45" s="2"/>
      <c r="S45" s="2"/>
      <c r="T45" s="2"/>
      <c r="U45" s="2"/>
      <c r="V45" s="2"/>
      <c r="W45" s="2"/>
      <c r="X45" s="2"/>
      <c r="Y45" s="2"/>
      <c r="Z45" s="2"/>
      <c r="AA45" s="2"/>
    </row>
    <row r="46" spans="1:35" ht="15.75" customHeight="1" x14ac:dyDescent="0.25">
      <c r="A46" s="2"/>
      <c r="B46" s="2"/>
      <c r="C46" s="2"/>
      <c r="D46" s="2"/>
      <c r="E46" s="2"/>
      <c r="G46" s="2"/>
      <c r="H46" s="2"/>
      <c r="I46" s="2"/>
      <c r="J46" s="2"/>
      <c r="K46" s="2"/>
      <c r="L46" s="2"/>
      <c r="M46" s="2"/>
      <c r="N46" s="2"/>
      <c r="O46" s="2"/>
      <c r="P46" s="2"/>
      <c r="Q46" s="2"/>
      <c r="R46" s="2"/>
      <c r="S46" s="2"/>
      <c r="T46" s="2"/>
      <c r="U46" s="2"/>
      <c r="V46" s="2"/>
      <c r="W46" s="2"/>
      <c r="X46" s="2"/>
      <c r="Y46" s="2"/>
      <c r="Z46" s="2"/>
      <c r="AA46" s="2"/>
    </row>
    <row r="47" spans="1:35" ht="15.75" customHeight="1" x14ac:dyDescent="0.25">
      <c r="A47" s="2"/>
      <c r="B47" s="2"/>
      <c r="C47" s="2"/>
      <c r="D47" s="2"/>
      <c r="E47" s="2"/>
      <c r="G47" s="2"/>
      <c r="H47" s="2"/>
      <c r="I47" s="2"/>
      <c r="J47" s="2"/>
      <c r="K47" s="2"/>
      <c r="L47" s="2"/>
      <c r="M47" s="2"/>
      <c r="N47" s="2"/>
      <c r="O47" s="2"/>
      <c r="P47" s="2"/>
      <c r="Q47" s="2"/>
      <c r="R47" s="2"/>
      <c r="S47" s="2"/>
      <c r="T47" s="2"/>
      <c r="U47" s="2"/>
      <c r="V47" s="2"/>
      <c r="W47" s="2"/>
      <c r="X47" s="2"/>
      <c r="Y47" s="2"/>
      <c r="Z47" s="2"/>
      <c r="AA47" s="2"/>
    </row>
    <row r="48" spans="1:35" ht="15.75" customHeight="1" x14ac:dyDescent="0.25">
      <c r="A48" s="2"/>
      <c r="B48" s="2"/>
      <c r="C48" s="2"/>
      <c r="D48" s="2"/>
      <c r="E48" s="2"/>
      <c r="G48" s="2"/>
      <c r="H48" s="2"/>
      <c r="I48" s="2"/>
      <c r="J48" s="2"/>
      <c r="K48" s="2"/>
      <c r="L48" s="2"/>
      <c r="M48" s="2"/>
      <c r="N48" s="2"/>
      <c r="O48" s="2"/>
      <c r="P48" s="2"/>
      <c r="Q48" s="2"/>
      <c r="R48" s="2"/>
      <c r="S48" s="2"/>
      <c r="T48" s="2"/>
      <c r="U48" s="2"/>
      <c r="V48" s="2"/>
      <c r="W48" s="2"/>
      <c r="X48" s="2"/>
      <c r="Y48" s="2"/>
      <c r="Z48" s="2"/>
      <c r="AA48" s="2"/>
    </row>
    <row r="49" spans="1:27" ht="15.75" customHeight="1" x14ac:dyDescent="0.25">
      <c r="A49" s="2"/>
      <c r="B49" s="2"/>
      <c r="C49" s="2"/>
      <c r="D49" s="2"/>
      <c r="E49" s="2"/>
      <c r="G49" s="2"/>
      <c r="H49" s="2"/>
      <c r="I49" s="2"/>
      <c r="J49" s="2"/>
      <c r="K49" s="2"/>
      <c r="L49" s="2"/>
      <c r="M49" s="2"/>
      <c r="N49" s="2"/>
      <c r="O49" s="2"/>
      <c r="P49" s="2"/>
      <c r="Q49" s="2"/>
      <c r="R49" s="2"/>
      <c r="S49" s="2"/>
      <c r="T49" s="2"/>
      <c r="U49" s="2"/>
      <c r="V49" s="2"/>
      <c r="W49" s="2"/>
      <c r="X49" s="2"/>
      <c r="Y49" s="2"/>
      <c r="Z49" s="2"/>
      <c r="AA49" s="2"/>
    </row>
    <row r="50" spans="1:27" ht="15.75" customHeight="1" x14ac:dyDescent="0.25">
      <c r="A50" s="2"/>
      <c r="B50" s="2"/>
      <c r="C50" s="2"/>
      <c r="D50" s="2"/>
      <c r="E50" s="2"/>
      <c r="G50" s="2"/>
      <c r="H50" s="2"/>
      <c r="I50" s="2"/>
      <c r="J50" s="2"/>
      <c r="K50" s="2"/>
      <c r="L50" s="2"/>
      <c r="M50" s="2"/>
      <c r="N50" s="2"/>
      <c r="O50" s="2"/>
      <c r="P50" s="2"/>
      <c r="Q50" s="2"/>
      <c r="R50" s="2"/>
      <c r="S50" s="2"/>
      <c r="T50" s="2"/>
      <c r="U50" s="2"/>
      <c r="V50" s="2"/>
      <c r="W50" s="2"/>
      <c r="X50" s="2"/>
      <c r="Y50" s="2"/>
      <c r="Z50" s="2"/>
      <c r="AA50" s="2"/>
    </row>
    <row r="51" spans="1:27" ht="15.75" customHeight="1" x14ac:dyDescent="0.25">
      <c r="A51" s="2"/>
      <c r="B51" s="2"/>
      <c r="C51" s="2"/>
      <c r="D51" s="2"/>
      <c r="E51" s="2"/>
      <c r="G51" s="2"/>
      <c r="H51" s="2"/>
      <c r="I51" s="2"/>
      <c r="J51" s="2"/>
      <c r="K51" s="2"/>
      <c r="L51" s="2"/>
      <c r="M51" s="2"/>
      <c r="N51" s="2"/>
      <c r="O51" s="2"/>
      <c r="P51" s="2"/>
      <c r="Q51" s="2"/>
      <c r="R51" s="2"/>
      <c r="S51" s="2"/>
      <c r="T51" s="2"/>
      <c r="U51" s="2"/>
      <c r="V51" s="2"/>
      <c r="W51" s="2"/>
      <c r="X51" s="2"/>
      <c r="Y51" s="2"/>
      <c r="Z51" s="2"/>
      <c r="AA51" s="2"/>
    </row>
    <row r="52" spans="1:27" ht="15.75" customHeight="1" x14ac:dyDescent="0.25">
      <c r="A52" s="2"/>
      <c r="B52" s="2"/>
      <c r="C52" s="2"/>
      <c r="D52" s="2"/>
      <c r="E52" s="2"/>
      <c r="G52" s="2"/>
      <c r="H52" s="2"/>
      <c r="I52" s="2"/>
      <c r="J52" s="2"/>
      <c r="K52" s="2"/>
      <c r="L52" s="2"/>
      <c r="M52" s="2"/>
      <c r="N52" s="2"/>
      <c r="O52" s="2"/>
      <c r="P52" s="2"/>
      <c r="Q52" s="2"/>
      <c r="R52" s="2"/>
      <c r="S52" s="2"/>
      <c r="T52" s="2"/>
      <c r="U52" s="2"/>
      <c r="V52" s="2"/>
      <c r="W52" s="2"/>
      <c r="X52" s="2"/>
      <c r="Y52" s="2"/>
      <c r="Z52" s="2"/>
      <c r="AA52" s="2"/>
    </row>
    <row r="53" spans="1:27" ht="15.75" customHeight="1" x14ac:dyDescent="0.25">
      <c r="A53" s="2"/>
      <c r="B53" s="2"/>
      <c r="C53" s="2"/>
      <c r="D53" s="2"/>
      <c r="E53" s="2"/>
      <c r="G53" s="2"/>
      <c r="H53" s="2"/>
      <c r="I53" s="2"/>
      <c r="J53" s="2"/>
      <c r="K53" s="2"/>
      <c r="L53" s="2"/>
      <c r="M53" s="2"/>
      <c r="N53" s="2"/>
      <c r="O53" s="2"/>
      <c r="P53" s="2"/>
      <c r="Q53" s="2"/>
      <c r="R53" s="2"/>
      <c r="S53" s="2"/>
      <c r="T53" s="2"/>
      <c r="U53" s="2"/>
      <c r="V53" s="2"/>
      <c r="W53" s="2"/>
      <c r="X53" s="2"/>
      <c r="Y53" s="2"/>
      <c r="Z53" s="2"/>
      <c r="AA53" s="2"/>
    </row>
    <row r="54" spans="1:27" ht="15.75" customHeight="1" x14ac:dyDescent="0.25">
      <c r="A54" s="2"/>
      <c r="B54" s="2"/>
      <c r="C54" s="2"/>
      <c r="D54" s="2"/>
      <c r="E54" s="2"/>
      <c r="G54" s="2"/>
      <c r="H54" s="2"/>
      <c r="I54" s="2"/>
      <c r="J54" s="2"/>
      <c r="K54" s="2"/>
      <c r="L54" s="2"/>
      <c r="M54" s="2"/>
      <c r="N54" s="2"/>
      <c r="O54" s="2"/>
      <c r="P54" s="2"/>
      <c r="Q54" s="2"/>
      <c r="R54" s="2"/>
      <c r="S54" s="2"/>
      <c r="T54" s="2"/>
      <c r="U54" s="2"/>
      <c r="V54" s="2"/>
      <c r="W54" s="2"/>
      <c r="X54" s="2"/>
      <c r="Y54" s="2"/>
      <c r="Z54" s="2"/>
      <c r="AA54" s="2"/>
    </row>
    <row r="55" spans="1:27" ht="15.75" customHeight="1" x14ac:dyDescent="0.25">
      <c r="A55" s="2"/>
      <c r="B55" s="2"/>
      <c r="C55" s="2"/>
      <c r="D55" s="2"/>
      <c r="E55" s="2"/>
      <c r="G55" s="2"/>
      <c r="H55" s="2"/>
      <c r="I55" s="2"/>
      <c r="J55" s="2"/>
      <c r="K55" s="2"/>
      <c r="L55" s="2"/>
      <c r="M55" s="2"/>
      <c r="N55" s="2"/>
      <c r="O55" s="2"/>
      <c r="P55" s="2"/>
      <c r="Q55" s="2"/>
      <c r="R55" s="2"/>
      <c r="S55" s="2"/>
      <c r="T55" s="2"/>
      <c r="U55" s="2"/>
      <c r="V55" s="2"/>
      <c r="W55" s="2"/>
      <c r="X55" s="2"/>
      <c r="Y55" s="2"/>
      <c r="Z55" s="2"/>
      <c r="AA55" s="2"/>
    </row>
    <row r="56" spans="1:27" ht="15.75" customHeight="1" x14ac:dyDescent="0.25">
      <c r="A56" s="2"/>
      <c r="B56" s="2"/>
      <c r="C56" s="2"/>
      <c r="D56" s="2"/>
      <c r="E56" s="2"/>
      <c r="G56" s="2"/>
      <c r="H56" s="2"/>
      <c r="I56" s="2"/>
      <c r="J56" s="2"/>
      <c r="K56" s="2"/>
      <c r="L56" s="2"/>
      <c r="M56" s="2"/>
      <c r="N56" s="2"/>
      <c r="O56" s="2"/>
      <c r="P56" s="2"/>
      <c r="Q56" s="2"/>
      <c r="R56" s="2"/>
      <c r="S56" s="2"/>
      <c r="T56" s="2"/>
      <c r="U56" s="2"/>
      <c r="V56" s="2"/>
      <c r="W56" s="2"/>
      <c r="X56" s="2"/>
      <c r="Y56" s="2"/>
      <c r="Z56" s="2"/>
      <c r="AA56" s="2"/>
    </row>
    <row r="57" spans="1:27" ht="15.75" customHeight="1" x14ac:dyDescent="0.25">
      <c r="A57" s="2"/>
      <c r="B57" s="2"/>
      <c r="C57" s="2"/>
      <c r="D57" s="2"/>
      <c r="E57" s="2"/>
      <c r="G57" s="2"/>
      <c r="H57" s="2"/>
      <c r="I57" s="2"/>
      <c r="J57" s="2"/>
      <c r="K57" s="2"/>
      <c r="L57" s="2"/>
      <c r="M57" s="2"/>
      <c r="N57" s="2"/>
      <c r="O57" s="2"/>
      <c r="P57" s="2"/>
      <c r="Q57" s="2"/>
      <c r="R57" s="2"/>
      <c r="S57" s="2"/>
      <c r="T57" s="2"/>
      <c r="U57" s="2"/>
      <c r="V57" s="2"/>
      <c r="W57" s="2"/>
      <c r="X57" s="2"/>
      <c r="Y57" s="2"/>
      <c r="Z57" s="2"/>
      <c r="AA57" s="2"/>
    </row>
    <row r="58" spans="1:27" ht="15.75" customHeight="1" x14ac:dyDescent="0.25">
      <c r="A58" s="2"/>
      <c r="B58" s="2"/>
      <c r="C58" s="2"/>
      <c r="D58" s="2"/>
      <c r="E58" s="2"/>
      <c r="G58" s="2"/>
      <c r="H58" s="2"/>
      <c r="I58" s="2"/>
      <c r="J58" s="2"/>
      <c r="K58" s="2"/>
      <c r="L58" s="2"/>
      <c r="M58" s="2"/>
      <c r="N58" s="2"/>
      <c r="O58" s="2"/>
      <c r="P58" s="2"/>
      <c r="Q58" s="2"/>
      <c r="R58" s="2"/>
      <c r="S58" s="2"/>
      <c r="T58" s="2"/>
      <c r="U58" s="2"/>
      <c r="V58" s="2"/>
      <c r="W58" s="2"/>
      <c r="X58" s="2"/>
      <c r="Y58" s="2"/>
      <c r="Z58" s="2"/>
      <c r="AA58" s="2"/>
    </row>
    <row r="59" spans="1:27" ht="15.75" customHeight="1" x14ac:dyDescent="0.25">
      <c r="A59" s="2"/>
      <c r="B59" s="2"/>
      <c r="C59" s="2"/>
      <c r="D59" s="2"/>
      <c r="E59" s="2"/>
      <c r="G59" s="2"/>
      <c r="H59" s="2"/>
      <c r="I59" s="2"/>
      <c r="J59" s="2"/>
      <c r="K59" s="2"/>
      <c r="L59" s="2"/>
      <c r="M59" s="2"/>
      <c r="N59" s="2"/>
      <c r="O59" s="2"/>
      <c r="P59" s="2"/>
      <c r="Q59" s="2"/>
      <c r="R59" s="2"/>
      <c r="S59" s="2"/>
      <c r="T59" s="2"/>
      <c r="U59" s="2"/>
      <c r="V59" s="2"/>
      <c r="W59" s="2"/>
      <c r="X59" s="2"/>
      <c r="Y59" s="2"/>
      <c r="Z59" s="2"/>
      <c r="AA59" s="2"/>
    </row>
    <row r="60" spans="1:27" ht="15.75" customHeight="1" x14ac:dyDescent="0.25">
      <c r="A60" s="2"/>
      <c r="B60" s="2"/>
      <c r="C60" s="2"/>
      <c r="D60" s="2"/>
      <c r="E60" s="2"/>
      <c r="G60" s="2"/>
      <c r="H60" s="2"/>
      <c r="I60" s="2"/>
      <c r="J60" s="2"/>
      <c r="K60" s="2"/>
      <c r="L60" s="2"/>
      <c r="M60" s="2"/>
      <c r="N60" s="2"/>
      <c r="O60" s="2"/>
      <c r="P60" s="2"/>
      <c r="Q60" s="2"/>
      <c r="R60" s="2"/>
      <c r="S60" s="2"/>
      <c r="T60" s="2"/>
      <c r="U60" s="2"/>
      <c r="V60" s="2"/>
      <c r="W60" s="2"/>
      <c r="X60" s="2"/>
      <c r="Y60" s="2"/>
      <c r="Z60" s="2"/>
      <c r="AA60" s="2"/>
    </row>
    <row r="61" spans="1:27" ht="15.75" customHeight="1" x14ac:dyDescent="0.25">
      <c r="A61" s="2"/>
      <c r="B61" s="2"/>
      <c r="C61" s="2"/>
      <c r="D61" s="2"/>
      <c r="E61" s="2"/>
      <c r="G61" s="2"/>
      <c r="H61" s="2"/>
      <c r="I61" s="2"/>
      <c r="J61" s="2"/>
      <c r="K61" s="2"/>
      <c r="L61" s="2"/>
      <c r="M61" s="2"/>
      <c r="N61" s="2"/>
      <c r="O61" s="2"/>
      <c r="P61" s="2"/>
      <c r="Q61" s="2"/>
      <c r="R61" s="2"/>
      <c r="S61" s="2"/>
      <c r="T61" s="2"/>
      <c r="U61" s="2"/>
      <c r="V61" s="2"/>
      <c r="W61" s="2"/>
      <c r="X61" s="2"/>
      <c r="Y61" s="2"/>
      <c r="Z61" s="2"/>
      <c r="AA61" s="2"/>
    </row>
    <row r="62" spans="1:27" ht="15.75" customHeight="1" x14ac:dyDescent="0.25">
      <c r="A62" s="2"/>
      <c r="B62" s="2"/>
      <c r="C62" s="2"/>
      <c r="D62" s="2"/>
      <c r="E62" s="2"/>
      <c r="G62" s="2"/>
      <c r="H62" s="2"/>
      <c r="I62" s="2"/>
      <c r="J62" s="2"/>
      <c r="K62" s="2"/>
      <c r="L62" s="2"/>
      <c r="M62" s="2"/>
      <c r="N62" s="2"/>
      <c r="O62" s="2"/>
      <c r="P62" s="2"/>
      <c r="Q62" s="2"/>
      <c r="R62" s="2"/>
      <c r="S62" s="2"/>
      <c r="T62" s="2"/>
      <c r="U62" s="2"/>
      <c r="V62" s="2"/>
      <c r="W62" s="2"/>
      <c r="X62" s="2"/>
      <c r="Y62" s="2"/>
      <c r="Z62" s="2"/>
      <c r="AA62" s="2"/>
    </row>
    <row r="63" spans="1:27" ht="15.75" customHeight="1" x14ac:dyDescent="0.25">
      <c r="A63" s="2"/>
      <c r="B63" s="2"/>
      <c r="C63" s="2"/>
      <c r="D63" s="2"/>
      <c r="E63" s="2"/>
      <c r="G63" s="2"/>
      <c r="H63" s="2"/>
      <c r="I63" s="2"/>
      <c r="J63" s="2"/>
      <c r="K63" s="2"/>
      <c r="L63" s="2"/>
      <c r="M63" s="2"/>
      <c r="N63" s="2"/>
      <c r="O63" s="2"/>
      <c r="P63" s="2"/>
      <c r="Q63" s="2"/>
      <c r="R63" s="2"/>
      <c r="S63" s="2"/>
      <c r="T63" s="2"/>
      <c r="U63" s="2"/>
      <c r="V63" s="2"/>
      <c r="W63" s="2"/>
      <c r="X63" s="2"/>
      <c r="Y63" s="2"/>
      <c r="Z63" s="2"/>
      <c r="AA63" s="2"/>
    </row>
    <row r="64" spans="1:27" ht="15.75" customHeight="1" x14ac:dyDescent="0.25">
      <c r="A64" s="2"/>
      <c r="B64" s="2"/>
      <c r="C64" s="2"/>
      <c r="D64" s="2"/>
      <c r="E64" s="2"/>
      <c r="G64" s="2"/>
      <c r="H64" s="2"/>
      <c r="I64" s="2"/>
      <c r="J64" s="2"/>
      <c r="K64" s="2"/>
      <c r="L64" s="2"/>
      <c r="M64" s="2"/>
      <c r="N64" s="2"/>
      <c r="O64" s="2"/>
      <c r="P64" s="2"/>
      <c r="Q64" s="2"/>
      <c r="R64" s="2"/>
      <c r="S64" s="2"/>
      <c r="T64" s="2"/>
      <c r="U64" s="2"/>
      <c r="V64" s="2"/>
      <c r="W64" s="2"/>
      <c r="X64" s="2"/>
      <c r="Y64" s="2"/>
      <c r="Z64" s="2"/>
      <c r="AA64" s="2"/>
    </row>
    <row r="65" spans="1:27" ht="15.75" customHeight="1" x14ac:dyDescent="0.25">
      <c r="A65" s="2"/>
      <c r="B65" s="2"/>
      <c r="C65" s="2"/>
      <c r="D65" s="2"/>
      <c r="E65" s="2"/>
      <c r="G65" s="2"/>
      <c r="H65" s="2"/>
      <c r="I65" s="2"/>
      <c r="J65" s="2"/>
      <c r="K65" s="2"/>
      <c r="L65" s="2"/>
      <c r="M65" s="2"/>
      <c r="N65" s="2"/>
      <c r="O65" s="2"/>
      <c r="P65" s="2"/>
      <c r="Q65" s="2"/>
      <c r="R65" s="2"/>
      <c r="S65" s="2"/>
      <c r="T65" s="2"/>
      <c r="U65" s="2"/>
      <c r="V65" s="2"/>
      <c r="W65" s="2"/>
      <c r="X65" s="2"/>
      <c r="Y65" s="2"/>
      <c r="Z65" s="2"/>
      <c r="AA65" s="2"/>
    </row>
    <row r="66" spans="1:27" ht="15.75" customHeight="1" x14ac:dyDescent="0.25">
      <c r="A66" s="2"/>
      <c r="B66" s="2"/>
      <c r="C66" s="2"/>
      <c r="D66" s="2"/>
      <c r="E66" s="2"/>
      <c r="G66" s="2"/>
      <c r="H66" s="2"/>
      <c r="I66" s="2"/>
      <c r="J66" s="2"/>
      <c r="K66" s="2"/>
      <c r="L66" s="2"/>
      <c r="M66" s="2"/>
      <c r="N66" s="2"/>
      <c r="O66" s="2"/>
      <c r="P66" s="2"/>
      <c r="Q66" s="2"/>
      <c r="R66" s="2"/>
      <c r="S66" s="2"/>
      <c r="T66" s="2"/>
      <c r="U66" s="2"/>
      <c r="V66" s="2"/>
      <c r="W66" s="2"/>
      <c r="X66" s="2"/>
      <c r="Y66" s="2"/>
      <c r="Z66" s="2"/>
      <c r="AA66" s="2"/>
    </row>
    <row r="67" spans="1:27" ht="15.75" customHeight="1" x14ac:dyDescent="0.25">
      <c r="A67" s="2"/>
      <c r="B67" s="2"/>
      <c r="C67" s="2"/>
      <c r="D67" s="2"/>
      <c r="E67" s="2"/>
      <c r="G67" s="2"/>
      <c r="H67" s="2"/>
      <c r="I67" s="2"/>
      <c r="J67" s="2"/>
      <c r="K67" s="2"/>
      <c r="L67" s="2"/>
      <c r="M67" s="2"/>
      <c r="N67" s="2"/>
      <c r="O67" s="2"/>
      <c r="P67" s="2"/>
      <c r="Q67" s="2"/>
      <c r="R67" s="2"/>
      <c r="S67" s="2"/>
      <c r="T67" s="2"/>
      <c r="U67" s="2"/>
      <c r="V67" s="2"/>
      <c r="W67" s="2"/>
      <c r="X67" s="2"/>
      <c r="Y67" s="2"/>
      <c r="Z67" s="2"/>
      <c r="AA67" s="2"/>
    </row>
    <row r="68" spans="1:27" ht="15.75" customHeight="1" x14ac:dyDescent="0.25">
      <c r="A68" s="2"/>
      <c r="B68" s="2"/>
      <c r="C68" s="2"/>
      <c r="D68" s="2"/>
      <c r="E68" s="2"/>
      <c r="G68" s="2"/>
      <c r="H68" s="2"/>
      <c r="I68" s="2"/>
      <c r="J68" s="2"/>
      <c r="K68" s="2"/>
      <c r="L68" s="2"/>
      <c r="M68" s="2"/>
      <c r="N68" s="2"/>
      <c r="O68" s="2"/>
      <c r="P68" s="2"/>
      <c r="Q68" s="2"/>
      <c r="R68" s="2"/>
      <c r="S68" s="2"/>
      <c r="T68" s="2"/>
      <c r="U68" s="2"/>
      <c r="V68" s="2"/>
      <c r="W68" s="2"/>
      <c r="X68" s="2"/>
      <c r="Y68" s="2"/>
      <c r="Z68" s="2"/>
      <c r="AA68" s="2"/>
    </row>
    <row r="69" spans="1:27" ht="15.75" customHeight="1" x14ac:dyDescent="0.25">
      <c r="A69" s="2"/>
      <c r="B69" s="2"/>
      <c r="C69" s="2"/>
      <c r="D69" s="2"/>
      <c r="E69" s="2"/>
      <c r="G69" s="2"/>
      <c r="H69" s="2"/>
      <c r="I69" s="2"/>
      <c r="J69" s="2"/>
      <c r="K69" s="2"/>
      <c r="L69" s="2"/>
      <c r="M69" s="2"/>
      <c r="N69" s="2"/>
      <c r="O69" s="2"/>
      <c r="P69" s="2"/>
      <c r="Q69" s="2"/>
      <c r="R69" s="2"/>
      <c r="S69" s="2"/>
      <c r="T69" s="2"/>
      <c r="U69" s="2"/>
      <c r="V69" s="2"/>
      <c r="W69" s="2"/>
      <c r="X69" s="2"/>
      <c r="Y69" s="2"/>
      <c r="Z69" s="2"/>
      <c r="AA69" s="2"/>
    </row>
    <row r="70" spans="1:27" ht="15.75" customHeight="1" x14ac:dyDescent="0.25">
      <c r="A70" s="2"/>
      <c r="B70" s="2"/>
      <c r="C70" s="2"/>
      <c r="D70" s="2"/>
      <c r="E70" s="2"/>
      <c r="G70" s="2"/>
      <c r="H70" s="2"/>
      <c r="I70" s="2"/>
      <c r="J70" s="2"/>
      <c r="K70" s="2"/>
      <c r="L70" s="2"/>
      <c r="M70" s="2"/>
      <c r="N70" s="2"/>
      <c r="O70" s="2"/>
      <c r="P70" s="2"/>
      <c r="Q70" s="2"/>
      <c r="R70" s="2"/>
      <c r="S70" s="2"/>
      <c r="T70" s="2"/>
      <c r="U70" s="2"/>
      <c r="V70" s="2"/>
      <c r="W70" s="2"/>
      <c r="X70" s="2"/>
      <c r="Y70" s="2"/>
      <c r="Z70" s="2"/>
      <c r="AA70" s="2"/>
    </row>
    <row r="71" spans="1:27" ht="15.75" customHeight="1" x14ac:dyDescent="0.25">
      <c r="A71" s="2"/>
      <c r="B71" s="2"/>
      <c r="C71" s="2"/>
      <c r="D71" s="2"/>
      <c r="E71" s="2"/>
      <c r="G71" s="2"/>
      <c r="H71" s="2"/>
      <c r="I71" s="2"/>
      <c r="J71" s="2"/>
      <c r="K71" s="2"/>
      <c r="L71" s="2"/>
      <c r="M71" s="2"/>
      <c r="N71" s="2"/>
      <c r="O71" s="2"/>
      <c r="P71" s="2"/>
      <c r="Q71" s="2"/>
      <c r="R71" s="2"/>
      <c r="S71" s="2"/>
      <c r="T71" s="2"/>
      <c r="U71" s="2"/>
      <c r="V71" s="2"/>
      <c r="W71" s="2"/>
      <c r="X71" s="2"/>
      <c r="Y71" s="2"/>
      <c r="Z71" s="2"/>
      <c r="AA71" s="2"/>
    </row>
    <row r="72" spans="1:27" ht="15.75" customHeight="1" x14ac:dyDescent="0.25">
      <c r="A72" s="2"/>
      <c r="B72" s="2"/>
      <c r="C72" s="2"/>
      <c r="D72" s="2"/>
      <c r="E72" s="2"/>
      <c r="G72" s="2"/>
      <c r="H72" s="2"/>
      <c r="I72" s="2"/>
      <c r="J72" s="2"/>
      <c r="K72" s="2"/>
      <c r="L72" s="2"/>
      <c r="M72" s="2"/>
      <c r="N72" s="2"/>
      <c r="O72" s="2"/>
      <c r="P72" s="2"/>
      <c r="Q72" s="2"/>
      <c r="R72" s="2"/>
      <c r="S72" s="2"/>
      <c r="T72" s="2"/>
      <c r="U72" s="2"/>
      <c r="V72" s="2"/>
      <c r="W72" s="2"/>
      <c r="X72" s="2"/>
      <c r="Y72" s="2"/>
      <c r="Z72" s="2"/>
      <c r="AA72" s="2"/>
    </row>
    <row r="73" spans="1:27" ht="15.75" customHeight="1" x14ac:dyDescent="0.25">
      <c r="A73" s="2"/>
      <c r="B73" s="2"/>
      <c r="C73" s="2"/>
      <c r="D73" s="2"/>
      <c r="E73" s="2"/>
      <c r="G73" s="2"/>
      <c r="H73" s="2"/>
      <c r="I73" s="2"/>
      <c r="J73" s="2"/>
      <c r="K73" s="2"/>
      <c r="L73" s="2"/>
      <c r="M73" s="2"/>
      <c r="N73" s="2"/>
      <c r="O73" s="2"/>
      <c r="P73" s="2"/>
      <c r="Q73" s="2"/>
      <c r="R73" s="2"/>
      <c r="S73" s="2"/>
      <c r="T73" s="2"/>
      <c r="U73" s="2"/>
      <c r="V73" s="2"/>
      <c r="W73" s="2"/>
      <c r="X73" s="2"/>
      <c r="Y73" s="2"/>
      <c r="Z73" s="2"/>
      <c r="AA73" s="2"/>
    </row>
    <row r="74" spans="1:27" ht="15.75" customHeight="1" x14ac:dyDescent="0.25">
      <c r="A74" s="2"/>
      <c r="B74" s="2"/>
      <c r="C74" s="2"/>
      <c r="D74" s="2"/>
      <c r="E74" s="2"/>
      <c r="G74" s="2"/>
      <c r="H74" s="2"/>
      <c r="I74" s="2"/>
      <c r="J74" s="2"/>
      <c r="K74" s="2"/>
      <c r="L74" s="2"/>
      <c r="M74" s="2"/>
      <c r="N74" s="2"/>
      <c r="O74" s="2"/>
      <c r="P74" s="2"/>
      <c r="Q74" s="2"/>
      <c r="R74" s="2"/>
      <c r="S74" s="2"/>
      <c r="T74" s="2"/>
      <c r="U74" s="2"/>
      <c r="V74" s="2"/>
      <c r="W74" s="2"/>
      <c r="X74" s="2"/>
      <c r="Y74" s="2"/>
      <c r="Z74" s="2"/>
      <c r="AA74" s="2"/>
    </row>
    <row r="75" spans="1:27" ht="15.75" customHeight="1" x14ac:dyDescent="0.25">
      <c r="A75" s="2"/>
      <c r="B75" s="2"/>
      <c r="C75" s="2"/>
      <c r="D75" s="2"/>
      <c r="E75" s="2"/>
      <c r="G75" s="2"/>
      <c r="H75" s="2"/>
      <c r="I75" s="2"/>
      <c r="J75" s="2"/>
      <c r="K75" s="2"/>
      <c r="L75" s="2"/>
      <c r="M75" s="2"/>
      <c r="N75" s="2"/>
      <c r="O75" s="2"/>
      <c r="P75" s="2"/>
      <c r="Q75" s="2"/>
      <c r="R75" s="2"/>
      <c r="S75" s="2"/>
      <c r="T75" s="2"/>
      <c r="U75" s="2"/>
      <c r="V75" s="2"/>
      <c r="W75" s="2"/>
      <c r="X75" s="2"/>
      <c r="Y75" s="2"/>
      <c r="Z75" s="2"/>
      <c r="AA75" s="2"/>
    </row>
    <row r="76" spans="1:27" ht="15.75" customHeight="1" x14ac:dyDescent="0.25">
      <c r="A76" s="2"/>
      <c r="B76" s="2"/>
      <c r="C76" s="2"/>
      <c r="D76" s="2"/>
      <c r="E76" s="2"/>
      <c r="G76" s="2"/>
      <c r="H76" s="2"/>
      <c r="I76" s="2"/>
      <c r="J76" s="2"/>
      <c r="K76" s="2"/>
      <c r="L76" s="2"/>
      <c r="M76" s="2"/>
      <c r="N76" s="2"/>
      <c r="O76" s="2"/>
      <c r="P76" s="2"/>
      <c r="Q76" s="2"/>
      <c r="R76" s="2"/>
      <c r="S76" s="2"/>
      <c r="T76" s="2"/>
      <c r="U76" s="2"/>
      <c r="V76" s="2"/>
      <c r="W76" s="2"/>
      <c r="X76" s="2"/>
      <c r="Y76" s="2"/>
      <c r="Z76" s="2"/>
      <c r="AA76" s="2"/>
    </row>
    <row r="77" spans="1:27" ht="15.75" customHeight="1" x14ac:dyDescent="0.25">
      <c r="A77" s="2"/>
      <c r="B77" s="2"/>
      <c r="C77" s="2"/>
      <c r="D77" s="2"/>
      <c r="E77" s="2"/>
      <c r="G77" s="2"/>
      <c r="H77" s="2"/>
      <c r="I77" s="2"/>
      <c r="J77" s="2"/>
      <c r="K77" s="2"/>
      <c r="L77" s="2"/>
      <c r="M77" s="2"/>
      <c r="N77" s="2"/>
      <c r="O77" s="2"/>
      <c r="P77" s="2"/>
      <c r="Q77" s="2"/>
      <c r="R77" s="2"/>
      <c r="S77" s="2"/>
      <c r="T77" s="2"/>
      <c r="U77" s="2"/>
      <c r="V77" s="2"/>
      <c r="W77" s="2"/>
      <c r="X77" s="2"/>
      <c r="Y77" s="2"/>
      <c r="Z77" s="2"/>
      <c r="AA77" s="2"/>
    </row>
    <row r="78" spans="1:27" ht="15.75" customHeight="1" x14ac:dyDescent="0.25">
      <c r="A78" s="2"/>
      <c r="B78" s="2"/>
      <c r="C78" s="2"/>
      <c r="D78" s="2"/>
      <c r="E78" s="2"/>
      <c r="G78" s="2"/>
      <c r="H78" s="2"/>
      <c r="I78" s="2"/>
      <c r="J78" s="2"/>
      <c r="K78" s="2"/>
      <c r="L78" s="2"/>
      <c r="M78" s="2"/>
      <c r="N78" s="2"/>
      <c r="O78" s="2"/>
      <c r="P78" s="2"/>
      <c r="Q78" s="2"/>
      <c r="R78" s="2"/>
      <c r="S78" s="2"/>
      <c r="T78" s="2"/>
      <c r="U78" s="2"/>
      <c r="V78" s="2"/>
      <c r="W78" s="2"/>
      <c r="X78" s="2"/>
      <c r="Y78" s="2"/>
      <c r="Z78" s="2"/>
      <c r="AA78" s="2"/>
    </row>
    <row r="79" spans="1:27" ht="15.75" customHeight="1" x14ac:dyDescent="0.25">
      <c r="A79" s="2"/>
      <c r="B79" s="2"/>
      <c r="C79" s="2"/>
      <c r="D79" s="2"/>
      <c r="E79" s="2"/>
      <c r="G79" s="2"/>
      <c r="H79" s="2"/>
      <c r="I79" s="2"/>
      <c r="J79" s="2"/>
      <c r="K79" s="2"/>
      <c r="L79" s="2"/>
      <c r="M79" s="2"/>
      <c r="N79" s="2"/>
      <c r="O79" s="2"/>
      <c r="P79" s="2"/>
      <c r="Q79" s="2"/>
      <c r="R79" s="2"/>
      <c r="S79" s="2"/>
      <c r="T79" s="2"/>
      <c r="U79" s="2"/>
      <c r="V79" s="2"/>
      <c r="W79" s="2"/>
      <c r="X79" s="2"/>
      <c r="Y79" s="2"/>
      <c r="Z79" s="2"/>
      <c r="AA79" s="2"/>
    </row>
    <row r="80" spans="1:27" ht="15.75" customHeight="1" x14ac:dyDescent="0.25">
      <c r="A80" s="2"/>
      <c r="B80" s="2"/>
      <c r="C80" s="2"/>
      <c r="D80" s="2"/>
      <c r="E80" s="2"/>
      <c r="G80" s="2"/>
      <c r="H80" s="2"/>
      <c r="I80" s="2"/>
      <c r="J80" s="2"/>
      <c r="K80" s="2"/>
      <c r="L80" s="2"/>
      <c r="M80" s="2"/>
      <c r="N80" s="2"/>
      <c r="O80" s="2"/>
      <c r="P80" s="2"/>
      <c r="Q80" s="2"/>
      <c r="R80" s="2"/>
      <c r="S80" s="2"/>
      <c r="T80" s="2"/>
      <c r="U80" s="2"/>
      <c r="V80" s="2"/>
      <c r="W80" s="2"/>
      <c r="X80" s="2"/>
      <c r="Y80" s="2"/>
      <c r="Z80" s="2"/>
      <c r="AA80" s="2"/>
    </row>
    <row r="81" spans="1:27" ht="15.75" customHeight="1" x14ac:dyDescent="0.25">
      <c r="A81" s="2"/>
      <c r="B81" s="2"/>
      <c r="C81" s="2"/>
      <c r="D81" s="2"/>
      <c r="E81" s="2"/>
      <c r="G81" s="2"/>
      <c r="H81" s="2"/>
      <c r="I81" s="2"/>
      <c r="J81" s="2"/>
      <c r="K81" s="2"/>
      <c r="L81" s="2"/>
      <c r="M81" s="2"/>
      <c r="N81" s="2"/>
      <c r="O81" s="2"/>
      <c r="P81" s="2"/>
      <c r="Q81" s="2"/>
      <c r="R81" s="2"/>
      <c r="S81" s="2"/>
      <c r="T81" s="2"/>
      <c r="U81" s="2"/>
      <c r="V81" s="2"/>
      <c r="W81" s="2"/>
      <c r="X81" s="2"/>
      <c r="Y81" s="2"/>
      <c r="Z81" s="2"/>
      <c r="AA81" s="2"/>
    </row>
    <row r="82" spans="1:27" ht="15.75" customHeight="1" x14ac:dyDescent="0.25">
      <c r="A82" s="2"/>
      <c r="B82" s="2"/>
      <c r="C82" s="2"/>
      <c r="D82" s="2"/>
      <c r="E82" s="2"/>
      <c r="G82" s="2"/>
      <c r="H82" s="2"/>
      <c r="I82" s="2"/>
      <c r="J82" s="2"/>
      <c r="K82" s="2"/>
      <c r="L82" s="2"/>
      <c r="M82" s="2"/>
      <c r="N82" s="2"/>
      <c r="O82" s="2"/>
      <c r="P82" s="2"/>
      <c r="Q82" s="2"/>
      <c r="R82" s="2"/>
      <c r="S82" s="2"/>
      <c r="T82" s="2"/>
      <c r="U82" s="2"/>
      <c r="V82" s="2"/>
      <c r="W82" s="2"/>
      <c r="X82" s="2"/>
      <c r="Y82" s="2"/>
      <c r="Z82" s="2"/>
      <c r="AA82" s="2"/>
    </row>
    <row r="83" spans="1:27" ht="15.75" customHeight="1" x14ac:dyDescent="0.25">
      <c r="A83" s="2"/>
      <c r="B83" s="2"/>
      <c r="C83" s="2"/>
      <c r="D83" s="2"/>
      <c r="E83" s="2"/>
      <c r="G83" s="2"/>
      <c r="H83" s="2"/>
      <c r="I83" s="2"/>
      <c r="J83" s="2"/>
      <c r="K83" s="2"/>
      <c r="L83" s="2"/>
      <c r="M83" s="2"/>
      <c r="N83" s="2"/>
      <c r="O83" s="2"/>
      <c r="P83" s="2"/>
      <c r="Q83" s="2"/>
      <c r="R83" s="2"/>
      <c r="S83" s="2"/>
      <c r="T83" s="2"/>
      <c r="U83" s="2"/>
      <c r="V83" s="2"/>
      <c r="W83" s="2"/>
      <c r="X83" s="2"/>
      <c r="Y83" s="2"/>
      <c r="Z83" s="2"/>
      <c r="AA83" s="2"/>
    </row>
    <row r="84" spans="1:27" ht="15.75" customHeight="1" x14ac:dyDescent="0.25">
      <c r="A84" s="2"/>
      <c r="B84" s="2"/>
      <c r="C84" s="2"/>
      <c r="D84" s="2"/>
      <c r="E84" s="2"/>
      <c r="G84" s="2"/>
      <c r="H84" s="2"/>
      <c r="I84" s="2"/>
      <c r="J84" s="2"/>
      <c r="K84" s="2"/>
      <c r="L84" s="2"/>
      <c r="M84" s="2"/>
      <c r="N84" s="2"/>
      <c r="O84" s="2"/>
      <c r="P84" s="2"/>
      <c r="Q84" s="2"/>
      <c r="R84" s="2"/>
      <c r="S84" s="2"/>
      <c r="T84" s="2"/>
      <c r="U84" s="2"/>
      <c r="V84" s="2"/>
      <c r="W84" s="2"/>
      <c r="X84" s="2"/>
      <c r="Y84" s="2"/>
      <c r="Z84" s="2"/>
      <c r="AA84" s="2"/>
    </row>
    <row r="85" spans="1:27" ht="15.75" customHeight="1" x14ac:dyDescent="0.25">
      <c r="A85" s="2"/>
      <c r="B85" s="2"/>
      <c r="C85" s="2"/>
      <c r="D85" s="2"/>
      <c r="E85" s="2"/>
      <c r="G85" s="2"/>
      <c r="H85" s="2"/>
      <c r="I85" s="2"/>
      <c r="J85" s="2"/>
      <c r="K85" s="2"/>
      <c r="L85" s="2"/>
      <c r="M85" s="2"/>
      <c r="N85" s="2"/>
      <c r="O85" s="2"/>
      <c r="P85" s="2"/>
      <c r="Q85" s="2"/>
      <c r="R85" s="2"/>
      <c r="S85" s="2"/>
      <c r="T85" s="2"/>
      <c r="U85" s="2"/>
      <c r="V85" s="2"/>
      <c r="W85" s="2"/>
      <c r="X85" s="2"/>
      <c r="Y85" s="2"/>
      <c r="Z85" s="2"/>
      <c r="AA85" s="2"/>
    </row>
    <row r="86" spans="1:27" ht="15.75" customHeight="1" x14ac:dyDescent="0.25">
      <c r="A86" s="2"/>
      <c r="B86" s="2"/>
      <c r="C86" s="2"/>
      <c r="D86" s="2"/>
      <c r="E86" s="2"/>
      <c r="G86" s="2"/>
      <c r="H86" s="2"/>
      <c r="I86" s="2"/>
      <c r="J86" s="2"/>
      <c r="K86" s="2"/>
      <c r="L86" s="2"/>
      <c r="M86" s="2"/>
      <c r="N86" s="2"/>
      <c r="O86" s="2"/>
      <c r="P86" s="2"/>
      <c r="Q86" s="2"/>
      <c r="R86" s="2"/>
      <c r="S86" s="2"/>
      <c r="T86" s="2"/>
      <c r="U86" s="2"/>
      <c r="V86" s="2"/>
      <c r="W86" s="2"/>
      <c r="X86" s="2"/>
      <c r="Y86" s="2"/>
      <c r="Z86" s="2"/>
      <c r="AA86" s="2"/>
    </row>
    <row r="87" spans="1:27" ht="15.75" customHeight="1" x14ac:dyDescent="0.25">
      <c r="A87" s="2"/>
      <c r="B87" s="2"/>
      <c r="C87" s="2"/>
      <c r="D87" s="2"/>
      <c r="E87" s="2"/>
      <c r="G87" s="2"/>
      <c r="H87" s="2"/>
      <c r="I87" s="2"/>
      <c r="J87" s="2"/>
      <c r="K87" s="2"/>
      <c r="L87" s="2"/>
      <c r="M87" s="2"/>
      <c r="N87" s="2"/>
      <c r="O87" s="2"/>
      <c r="P87" s="2"/>
      <c r="Q87" s="2"/>
      <c r="R87" s="2"/>
      <c r="S87" s="2"/>
      <c r="T87" s="2"/>
      <c r="U87" s="2"/>
      <c r="V87" s="2"/>
      <c r="W87" s="2"/>
      <c r="X87" s="2"/>
      <c r="Y87" s="2"/>
      <c r="Z87" s="2"/>
      <c r="AA87" s="2"/>
    </row>
    <row r="88" spans="1:27" ht="15.75" customHeight="1" x14ac:dyDescent="0.25">
      <c r="A88" s="2"/>
      <c r="B88" s="2"/>
      <c r="C88" s="2"/>
      <c r="D88" s="2"/>
      <c r="E88" s="2"/>
      <c r="G88" s="2"/>
      <c r="H88" s="2"/>
      <c r="I88" s="2"/>
      <c r="J88" s="2"/>
      <c r="K88" s="2"/>
      <c r="L88" s="2"/>
      <c r="M88" s="2"/>
      <c r="N88" s="2"/>
      <c r="O88" s="2"/>
      <c r="P88" s="2"/>
      <c r="Q88" s="2"/>
      <c r="R88" s="2"/>
      <c r="S88" s="2"/>
      <c r="T88" s="2"/>
      <c r="U88" s="2"/>
      <c r="V88" s="2"/>
      <c r="W88" s="2"/>
      <c r="X88" s="2"/>
      <c r="Y88" s="2"/>
      <c r="Z88" s="2"/>
      <c r="AA88" s="2"/>
    </row>
    <row r="89" spans="1:27" ht="15.75" customHeight="1" x14ac:dyDescent="0.25">
      <c r="A89" s="2"/>
      <c r="B89" s="2"/>
      <c r="C89" s="2"/>
      <c r="D89" s="2"/>
      <c r="E89" s="2"/>
      <c r="G89" s="2"/>
      <c r="H89" s="2"/>
      <c r="I89" s="2"/>
      <c r="J89" s="2"/>
      <c r="K89" s="2"/>
      <c r="L89" s="2"/>
      <c r="M89" s="2"/>
      <c r="N89" s="2"/>
      <c r="O89" s="2"/>
      <c r="P89" s="2"/>
      <c r="Q89" s="2"/>
      <c r="R89" s="2"/>
      <c r="S89" s="2"/>
      <c r="T89" s="2"/>
      <c r="U89" s="2"/>
      <c r="V89" s="2"/>
      <c r="W89" s="2"/>
      <c r="X89" s="2"/>
      <c r="Y89" s="2"/>
      <c r="Z89" s="2"/>
      <c r="AA89" s="2"/>
    </row>
    <row r="90" spans="1:27" ht="15.75" customHeight="1" x14ac:dyDescent="0.25">
      <c r="A90" s="2"/>
      <c r="B90" s="2"/>
      <c r="C90" s="2"/>
      <c r="D90" s="2"/>
      <c r="E90" s="2"/>
      <c r="G90" s="2"/>
      <c r="H90" s="2"/>
      <c r="I90" s="2"/>
      <c r="J90" s="2"/>
      <c r="K90" s="2"/>
      <c r="L90" s="2"/>
      <c r="M90" s="2"/>
      <c r="N90" s="2"/>
      <c r="O90" s="2"/>
      <c r="P90" s="2"/>
      <c r="Q90" s="2"/>
      <c r="R90" s="2"/>
      <c r="S90" s="2"/>
      <c r="T90" s="2"/>
      <c r="U90" s="2"/>
      <c r="V90" s="2"/>
      <c r="W90" s="2"/>
      <c r="X90" s="2"/>
      <c r="Y90" s="2"/>
      <c r="Z90" s="2"/>
      <c r="AA90" s="2"/>
    </row>
    <row r="91" spans="1:27" ht="15.75" customHeight="1" x14ac:dyDescent="0.25">
      <c r="A91" s="2"/>
      <c r="B91" s="2"/>
      <c r="C91" s="2"/>
      <c r="D91" s="2"/>
      <c r="E91" s="2"/>
      <c r="G91" s="2"/>
      <c r="H91" s="2"/>
      <c r="I91" s="2"/>
      <c r="J91" s="2"/>
      <c r="K91" s="2"/>
      <c r="L91" s="2"/>
      <c r="M91" s="2"/>
      <c r="N91" s="2"/>
      <c r="O91" s="2"/>
      <c r="P91" s="2"/>
      <c r="Q91" s="2"/>
      <c r="R91" s="2"/>
      <c r="S91" s="2"/>
      <c r="T91" s="2"/>
      <c r="U91" s="2"/>
      <c r="V91" s="2"/>
      <c r="W91" s="2"/>
      <c r="X91" s="2"/>
      <c r="Y91" s="2"/>
      <c r="Z91" s="2"/>
      <c r="AA91" s="2"/>
    </row>
    <row r="92" spans="1:27" ht="15.75" customHeight="1" x14ac:dyDescent="0.25">
      <c r="A92" s="2"/>
      <c r="B92" s="2"/>
      <c r="C92" s="2"/>
      <c r="D92" s="2"/>
      <c r="E92" s="2"/>
      <c r="G92" s="2"/>
      <c r="H92" s="2"/>
      <c r="I92" s="2"/>
      <c r="J92" s="2"/>
      <c r="K92" s="2"/>
      <c r="L92" s="2"/>
      <c r="M92" s="2"/>
      <c r="N92" s="2"/>
      <c r="O92" s="2"/>
      <c r="P92" s="2"/>
      <c r="Q92" s="2"/>
      <c r="R92" s="2"/>
      <c r="S92" s="2"/>
      <c r="T92" s="2"/>
      <c r="U92" s="2"/>
      <c r="V92" s="2"/>
      <c r="W92" s="2"/>
      <c r="X92" s="2"/>
      <c r="Y92" s="2"/>
      <c r="Z92" s="2"/>
      <c r="AA92" s="2"/>
    </row>
    <row r="93" spans="1:27" ht="15.75" customHeight="1" x14ac:dyDescent="0.25">
      <c r="A93" s="2"/>
      <c r="B93" s="2"/>
      <c r="C93" s="2"/>
      <c r="D93" s="2"/>
      <c r="E93" s="2"/>
      <c r="G93" s="2"/>
      <c r="H93" s="2"/>
      <c r="I93" s="2"/>
      <c r="J93" s="2"/>
      <c r="K93" s="2"/>
      <c r="L93" s="2"/>
      <c r="M93" s="2"/>
      <c r="N93" s="2"/>
      <c r="O93" s="2"/>
      <c r="P93" s="2"/>
      <c r="Q93" s="2"/>
      <c r="R93" s="2"/>
      <c r="S93" s="2"/>
      <c r="T93" s="2"/>
      <c r="U93" s="2"/>
      <c r="V93" s="2"/>
      <c r="W93" s="2"/>
      <c r="X93" s="2"/>
      <c r="Y93" s="2"/>
      <c r="Z93" s="2"/>
      <c r="AA93" s="2"/>
    </row>
    <row r="94" spans="1:27" ht="15.75" customHeight="1" x14ac:dyDescent="0.25">
      <c r="A94" s="2"/>
      <c r="B94" s="2"/>
      <c r="C94" s="2"/>
      <c r="D94" s="2"/>
      <c r="E94" s="2"/>
      <c r="G94" s="2"/>
      <c r="H94" s="2"/>
      <c r="I94" s="2"/>
      <c r="J94" s="2"/>
      <c r="K94" s="2"/>
      <c r="L94" s="2"/>
      <c r="M94" s="2"/>
      <c r="N94" s="2"/>
      <c r="O94" s="2"/>
      <c r="P94" s="2"/>
      <c r="Q94" s="2"/>
      <c r="R94" s="2"/>
      <c r="S94" s="2"/>
      <c r="T94" s="2"/>
      <c r="U94" s="2"/>
      <c r="V94" s="2"/>
      <c r="W94" s="2"/>
      <c r="X94" s="2"/>
      <c r="Y94" s="2"/>
      <c r="Z94" s="2"/>
      <c r="AA94" s="2"/>
    </row>
    <row r="95" spans="1:27" ht="15.75" customHeight="1" x14ac:dyDescent="0.25">
      <c r="A95" s="2"/>
      <c r="B95" s="2"/>
      <c r="C95" s="2"/>
      <c r="D95" s="2"/>
      <c r="E95" s="2"/>
      <c r="G95" s="2"/>
      <c r="H95" s="2"/>
      <c r="I95" s="2"/>
      <c r="J95" s="2"/>
      <c r="K95" s="2"/>
      <c r="L95" s="2"/>
      <c r="M95" s="2"/>
      <c r="N95" s="2"/>
      <c r="O95" s="2"/>
      <c r="P95" s="2"/>
      <c r="Q95" s="2"/>
      <c r="R95" s="2"/>
      <c r="S95" s="2"/>
      <c r="T95" s="2"/>
      <c r="U95" s="2"/>
      <c r="V95" s="2"/>
      <c r="W95" s="2"/>
      <c r="X95" s="2"/>
      <c r="Y95" s="2"/>
      <c r="Z95" s="2"/>
      <c r="AA95" s="2"/>
    </row>
    <row r="96" spans="1:27" ht="15.75" customHeight="1" x14ac:dyDescent="0.25">
      <c r="A96" s="2"/>
      <c r="B96" s="2"/>
      <c r="C96" s="2"/>
      <c r="D96" s="2"/>
      <c r="E96" s="2"/>
      <c r="G96" s="2"/>
      <c r="H96" s="2"/>
      <c r="I96" s="2"/>
      <c r="J96" s="2"/>
      <c r="K96" s="2"/>
      <c r="L96" s="2"/>
      <c r="M96" s="2"/>
      <c r="N96" s="2"/>
      <c r="O96" s="2"/>
      <c r="P96" s="2"/>
      <c r="Q96" s="2"/>
      <c r="R96" s="2"/>
      <c r="S96" s="2"/>
      <c r="T96" s="2"/>
      <c r="U96" s="2"/>
      <c r="V96" s="2"/>
      <c r="W96" s="2"/>
      <c r="X96" s="2"/>
      <c r="Y96" s="2"/>
      <c r="Z96" s="2"/>
      <c r="AA96" s="2"/>
    </row>
    <row r="97" spans="1:27" ht="15.75" customHeight="1" x14ac:dyDescent="0.25">
      <c r="A97" s="2"/>
      <c r="B97" s="2"/>
      <c r="C97" s="2"/>
      <c r="D97" s="2"/>
      <c r="E97" s="2"/>
      <c r="G97" s="2"/>
      <c r="H97" s="2"/>
      <c r="I97" s="2"/>
      <c r="J97" s="2"/>
      <c r="K97" s="2"/>
      <c r="L97" s="2"/>
      <c r="M97" s="2"/>
      <c r="N97" s="2"/>
      <c r="O97" s="2"/>
      <c r="P97" s="2"/>
      <c r="Q97" s="2"/>
      <c r="R97" s="2"/>
      <c r="S97" s="2"/>
      <c r="T97" s="2"/>
      <c r="U97" s="2"/>
      <c r="V97" s="2"/>
      <c r="W97" s="2"/>
      <c r="X97" s="2"/>
      <c r="Y97" s="2"/>
      <c r="Z97" s="2"/>
      <c r="AA97" s="2"/>
    </row>
    <row r="98" spans="1:27" ht="15.75" customHeight="1" x14ac:dyDescent="0.25">
      <c r="A98" s="2"/>
      <c r="B98" s="2"/>
      <c r="C98" s="2"/>
      <c r="D98" s="2"/>
      <c r="E98" s="2"/>
      <c r="G98" s="2"/>
      <c r="H98" s="2"/>
      <c r="I98" s="2"/>
      <c r="J98" s="2"/>
      <c r="K98" s="2"/>
      <c r="L98" s="2"/>
      <c r="M98" s="2"/>
      <c r="N98" s="2"/>
      <c r="O98" s="2"/>
      <c r="P98" s="2"/>
      <c r="Q98" s="2"/>
      <c r="R98" s="2"/>
      <c r="S98" s="2"/>
      <c r="T98" s="2"/>
      <c r="U98" s="2"/>
      <c r="V98" s="2"/>
      <c r="W98" s="2"/>
      <c r="X98" s="2"/>
      <c r="Y98" s="2"/>
      <c r="Z98" s="2"/>
      <c r="AA98" s="2"/>
    </row>
    <row r="99" spans="1:27" ht="15.75" customHeight="1" x14ac:dyDescent="0.25">
      <c r="A99" s="2"/>
      <c r="B99" s="2"/>
      <c r="C99" s="2"/>
      <c r="D99" s="2"/>
      <c r="E99" s="2"/>
      <c r="G99" s="2"/>
      <c r="H99" s="2"/>
      <c r="I99" s="2"/>
      <c r="J99" s="2"/>
      <c r="K99" s="2"/>
      <c r="L99" s="2"/>
      <c r="M99" s="2"/>
      <c r="N99" s="2"/>
      <c r="O99" s="2"/>
      <c r="P99" s="2"/>
      <c r="Q99" s="2"/>
      <c r="R99" s="2"/>
      <c r="S99" s="2"/>
      <c r="T99" s="2"/>
      <c r="U99" s="2"/>
      <c r="V99" s="2"/>
      <c r="W99" s="2"/>
      <c r="X99" s="2"/>
      <c r="Y99" s="2"/>
      <c r="Z99" s="2"/>
      <c r="AA99" s="2"/>
    </row>
    <row r="100" spans="1:27" ht="15.75" customHeight="1" x14ac:dyDescent="0.25">
      <c r="A100" s="2"/>
      <c r="B100" s="2"/>
      <c r="C100" s="2"/>
      <c r="D100" s="2"/>
      <c r="E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x14ac:dyDescent="0.25">
      <c r="A101" s="2"/>
      <c r="B101" s="2"/>
      <c r="C101" s="2"/>
      <c r="D101" s="2"/>
      <c r="E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x14ac:dyDescent="0.25">
      <c r="A102" s="2"/>
      <c r="B102" s="2"/>
      <c r="C102" s="2"/>
      <c r="D102" s="2"/>
      <c r="E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x14ac:dyDescent="0.25">
      <c r="A103" s="2"/>
      <c r="B103" s="2"/>
      <c r="C103" s="2"/>
      <c r="D103" s="2"/>
      <c r="E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x14ac:dyDescent="0.25">
      <c r="A104" s="2"/>
      <c r="B104" s="2"/>
      <c r="C104" s="2"/>
      <c r="D104" s="2"/>
      <c r="E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x14ac:dyDescent="0.25">
      <c r="A105" s="2"/>
      <c r="B105" s="2"/>
      <c r="C105" s="2"/>
      <c r="D105" s="2"/>
      <c r="E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x14ac:dyDescent="0.25">
      <c r="A106" s="2"/>
      <c r="B106" s="2"/>
      <c r="C106" s="2"/>
      <c r="D106" s="2"/>
      <c r="E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x14ac:dyDescent="0.25">
      <c r="A107" s="2"/>
      <c r="B107" s="2"/>
      <c r="C107" s="2"/>
      <c r="D107" s="2"/>
      <c r="E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x14ac:dyDescent="0.25">
      <c r="A108" s="2"/>
      <c r="B108" s="2"/>
      <c r="C108" s="2"/>
      <c r="D108" s="2"/>
      <c r="E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x14ac:dyDescent="0.25">
      <c r="A109" s="2"/>
      <c r="B109" s="2"/>
      <c r="C109" s="2"/>
      <c r="D109" s="2"/>
      <c r="E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x14ac:dyDescent="0.25">
      <c r="A110" s="2"/>
      <c r="B110" s="2"/>
      <c r="C110" s="2"/>
      <c r="D110" s="2"/>
      <c r="E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x14ac:dyDescent="0.25">
      <c r="A111" s="2"/>
      <c r="B111" s="2"/>
      <c r="C111" s="2"/>
      <c r="D111" s="2"/>
      <c r="E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x14ac:dyDescent="0.25">
      <c r="A112" s="2"/>
      <c r="B112" s="2"/>
      <c r="C112" s="2"/>
      <c r="D112" s="2"/>
      <c r="E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x14ac:dyDescent="0.25">
      <c r="A113" s="2"/>
      <c r="B113" s="2"/>
      <c r="C113" s="2"/>
      <c r="D113" s="2"/>
      <c r="E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x14ac:dyDescent="0.25">
      <c r="A114" s="2"/>
      <c r="B114" s="2"/>
      <c r="C114" s="2"/>
      <c r="D114" s="2"/>
      <c r="E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x14ac:dyDescent="0.25">
      <c r="A115" s="2"/>
      <c r="B115" s="2"/>
      <c r="C115" s="2"/>
      <c r="D115" s="2"/>
      <c r="E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x14ac:dyDescent="0.25">
      <c r="A116" s="2"/>
      <c r="B116" s="2"/>
      <c r="C116" s="2"/>
      <c r="D116" s="2"/>
      <c r="E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x14ac:dyDescent="0.25">
      <c r="A117" s="2"/>
      <c r="B117" s="2"/>
      <c r="C117" s="2"/>
      <c r="D117" s="2"/>
      <c r="E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x14ac:dyDescent="0.25">
      <c r="A118" s="2"/>
      <c r="B118" s="2"/>
      <c r="C118" s="2"/>
      <c r="D118" s="2"/>
      <c r="E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x14ac:dyDescent="0.25">
      <c r="A119" s="2"/>
      <c r="B119" s="2"/>
      <c r="C119" s="2"/>
      <c r="D119" s="2"/>
      <c r="E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x14ac:dyDescent="0.25">
      <c r="A120" s="2"/>
      <c r="B120" s="2"/>
      <c r="C120" s="2"/>
      <c r="D120" s="2"/>
      <c r="E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x14ac:dyDescent="0.25">
      <c r="A121" s="2"/>
      <c r="B121" s="2"/>
      <c r="C121" s="2"/>
      <c r="D121" s="2"/>
      <c r="E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x14ac:dyDescent="0.25">
      <c r="A122" s="2"/>
      <c r="B122" s="2"/>
      <c r="C122" s="2"/>
      <c r="D122" s="2"/>
      <c r="E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x14ac:dyDescent="0.25">
      <c r="A123" s="2"/>
      <c r="B123" s="2"/>
      <c r="C123" s="2"/>
      <c r="D123" s="2"/>
      <c r="E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x14ac:dyDescent="0.25">
      <c r="A124" s="2"/>
      <c r="B124" s="2"/>
      <c r="C124" s="2"/>
      <c r="D124" s="2"/>
      <c r="E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x14ac:dyDescent="0.25">
      <c r="A125" s="2"/>
      <c r="B125" s="2"/>
      <c r="C125" s="2"/>
      <c r="D125" s="2"/>
      <c r="E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x14ac:dyDescent="0.25">
      <c r="A126" s="2"/>
      <c r="B126" s="2"/>
      <c r="C126" s="2"/>
      <c r="D126" s="2"/>
      <c r="E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x14ac:dyDescent="0.25">
      <c r="A127" s="2"/>
      <c r="B127" s="2"/>
      <c r="C127" s="2"/>
      <c r="D127" s="2"/>
      <c r="E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x14ac:dyDescent="0.25">
      <c r="A128" s="2"/>
      <c r="B128" s="2"/>
      <c r="C128" s="2"/>
      <c r="D128" s="2"/>
      <c r="E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x14ac:dyDescent="0.25">
      <c r="A129" s="2"/>
      <c r="B129" s="2"/>
      <c r="C129" s="2"/>
      <c r="D129" s="2"/>
      <c r="E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x14ac:dyDescent="0.25">
      <c r="A130" s="2"/>
      <c r="B130" s="2"/>
      <c r="C130" s="2"/>
      <c r="D130" s="2"/>
      <c r="E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x14ac:dyDescent="0.25">
      <c r="A131" s="2"/>
      <c r="B131" s="2"/>
      <c r="C131" s="2"/>
      <c r="D131" s="2"/>
      <c r="E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x14ac:dyDescent="0.25">
      <c r="A132" s="2"/>
      <c r="B132" s="2"/>
      <c r="C132" s="2"/>
      <c r="D132" s="2"/>
      <c r="E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x14ac:dyDescent="0.25">
      <c r="A133" s="2"/>
      <c r="B133" s="2"/>
      <c r="C133" s="2"/>
      <c r="D133" s="2"/>
      <c r="E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x14ac:dyDescent="0.25">
      <c r="A134" s="2"/>
      <c r="B134" s="2"/>
      <c r="C134" s="2"/>
      <c r="D134" s="2"/>
      <c r="E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x14ac:dyDescent="0.25">
      <c r="A135" s="2"/>
      <c r="B135" s="2"/>
      <c r="C135" s="2"/>
      <c r="D135" s="2"/>
      <c r="E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x14ac:dyDescent="0.25">
      <c r="A136" s="2"/>
      <c r="B136" s="2"/>
      <c r="C136" s="2"/>
      <c r="D136" s="2"/>
      <c r="E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x14ac:dyDescent="0.25">
      <c r="A137" s="2"/>
      <c r="B137" s="2"/>
      <c r="C137" s="2"/>
      <c r="D137" s="2"/>
      <c r="E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x14ac:dyDescent="0.25">
      <c r="A138" s="2"/>
      <c r="B138" s="2"/>
      <c r="C138" s="2"/>
      <c r="D138" s="2"/>
      <c r="E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x14ac:dyDescent="0.25">
      <c r="A139" s="2"/>
      <c r="B139" s="2"/>
      <c r="C139" s="2"/>
      <c r="D139" s="2"/>
      <c r="E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x14ac:dyDescent="0.25">
      <c r="A140" s="2"/>
      <c r="B140" s="2"/>
      <c r="C140" s="2"/>
      <c r="D140" s="2"/>
      <c r="E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x14ac:dyDescent="0.25">
      <c r="A141" s="2"/>
      <c r="B141" s="2"/>
      <c r="C141" s="2"/>
      <c r="D141" s="2"/>
      <c r="E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x14ac:dyDescent="0.25">
      <c r="A142" s="2"/>
      <c r="B142" s="2"/>
      <c r="C142" s="2"/>
      <c r="D142" s="2"/>
      <c r="E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x14ac:dyDescent="0.25">
      <c r="A143" s="2"/>
      <c r="B143" s="2"/>
      <c r="C143" s="2"/>
      <c r="D143" s="2"/>
      <c r="E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x14ac:dyDescent="0.25">
      <c r="A144" s="2"/>
      <c r="B144" s="2"/>
      <c r="C144" s="2"/>
      <c r="D144" s="2"/>
      <c r="E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x14ac:dyDescent="0.25">
      <c r="A145" s="2"/>
      <c r="B145" s="2"/>
      <c r="C145" s="2"/>
      <c r="D145" s="2"/>
      <c r="E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x14ac:dyDescent="0.25">
      <c r="A146" s="2"/>
      <c r="B146" s="2"/>
      <c r="C146" s="2"/>
      <c r="D146" s="2"/>
      <c r="E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x14ac:dyDescent="0.25">
      <c r="A147" s="2"/>
      <c r="B147" s="2"/>
      <c r="C147" s="2"/>
      <c r="D147" s="2"/>
      <c r="E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x14ac:dyDescent="0.25">
      <c r="A148" s="2"/>
      <c r="B148" s="2"/>
      <c r="C148" s="2"/>
      <c r="D148" s="2"/>
      <c r="E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x14ac:dyDescent="0.25">
      <c r="A149" s="2"/>
      <c r="B149" s="2"/>
      <c r="C149" s="2"/>
      <c r="D149" s="2"/>
      <c r="E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x14ac:dyDescent="0.25">
      <c r="A150" s="2"/>
      <c r="B150" s="2"/>
      <c r="C150" s="2"/>
      <c r="D150" s="2"/>
      <c r="E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x14ac:dyDescent="0.25">
      <c r="A151" s="2"/>
      <c r="B151" s="2"/>
      <c r="C151" s="2"/>
      <c r="D151" s="2"/>
      <c r="E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x14ac:dyDescent="0.25">
      <c r="A152" s="2"/>
      <c r="B152" s="2"/>
      <c r="C152" s="2"/>
      <c r="D152" s="2"/>
      <c r="E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x14ac:dyDescent="0.25">
      <c r="A153" s="2"/>
      <c r="B153" s="2"/>
      <c r="C153" s="2"/>
      <c r="D153" s="2"/>
      <c r="E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x14ac:dyDescent="0.25">
      <c r="A154" s="2"/>
      <c r="B154" s="2"/>
      <c r="C154" s="2"/>
      <c r="D154" s="2"/>
      <c r="E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x14ac:dyDescent="0.25">
      <c r="A155" s="2"/>
      <c r="B155" s="2"/>
      <c r="C155" s="2"/>
      <c r="D155" s="2"/>
      <c r="E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x14ac:dyDescent="0.25">
      <c r="A156" s="2"/>
      <c r="B156" s="2"/>
      <c r="C156" s="2"/>
      <c r="D156" s="2"/>
      <c r="E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x14ac:dyDescent="0.25">
      <c r="A157" s="2"/>
      <c r="B157" s="2"/>
      <c r="C157" s="2"/>
      <c r="D157" s="2"/>
      <c r="E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x14ac:dyDescent="0.25">
      <c r="A158" s="2"/>
      <c r="B158" s="2"/>
      <c r="C158" s="2"/>
      <c r="D158" s="2"/>
      <c r="E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x14ac:dyDescent="0.25">
      <c r="A159" s="2"/>
      <c r="B159" s="2"/>
      <c r="C159" s="2"/>
      <c r="D159" s="2"/>
      <c r="E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x14ac:dyDescent="0.25">
      <c r="A160" s="2"/>
      <c r="B160" s="2"/>
      <c r="C160" s="2"/>
      <c r="D160" s="2"/>
      <c r="E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x14ac:dyDescent="0.25">
      <c r="A161" s="2"/>
      <c r="B161" s="2"/>
      <c r="C161" s="2"/>
      <c r="D161" s="2"/>
      <c r="E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x14ac:dyDescent="0.25">
      <c r="A162" s="2"/>
      <c r="B162" s="2"/>
      <c r="C162" s="2"/>
      <c r="D162" s="2"/>
      <c r="E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x14ac:dyDescent="0.25">
      <c r="A163" s="2"/>
      <c r="B163" s="2"/>
      <c r="C163" s="2"/>
      <c r="D163" s="2"/>
      <c r="E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x14ac:dyDescent="0.25">
      <c r="A164" s="2"/>
      <c r="B164" s="2"/>
      <c r="C164" s="2"/>
      <c r="D164" s="2"/>
      <c r="E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x14ac:dyDescent="0.25">
      <c r="A165" s="2"/>
      <c r="B165" s="2"/>
      <c r="C165" s="2"/>
      <c r="D165" s="2"/>
      <c r="E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x14ac:dyDescent="0.25">
      <c r="A166" s="2"/>
      <c r="B166" s="2"/>
      <c r="C166" s="2"/>
      <c r="D166" s="2"/>
      <c r="E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x14ac:dyDescent="0.25">
      <c r="A167" s="2"/>
      <c r="B167" s="2"/>
      <c r="C167" s="2"/>
      <c r="D167" s="2"/>
      <c r="E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x14ac:dyDescent="0.25">
      <c r="A168" s="2"/>
      <c r="B168" s="2"/>
      <c r="C168" s="2"/>
      <c r="D168" s="2"/>
      <c r="E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x14ac:dyDescent="0.25">
      <c r="A169" s="2"/>
      <c r="B169" s="2"/>
      <c r="C169" s="2"/>
      <c r="D169" s="2"/>
      <c r="E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x14ac:dyDescent="0.25">
      <c r="A170" s="2"/>
      <c r="B170" s="2"/>
      <c r="C170" s="2"/>
      <c r="D170" s="2"/>
      <c r="E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x14ac:dyDescent="0.25">
      <c r="A171" s="2"/>
      <c r="B171" s="2"/>
      <c r="C171" s="2"/>
      <c r="D171" s="2"/>
      <c r="E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x14ac:dyDescent="0.25">
      <c r="A172" s="2"/>
      <c r="B172" s="2"/>
      <c r="C172" s="2"/>
      <c r="D172" s="2"/>
      <c r="E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x14ac:dyDescent="0.25">
      <c r="A173" s="2"/>
      <c r="B173" s="2"/>
      <c r="C173" s="2"/>
      <c r="D173" s="2"/>
      <c r="E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x14ac:dyDescent="0.25">
      <c r="A174" s="2"/>
      <c r="B174" s="2"/>
      <c r="C174" s="2"/>
      <c r="D174" s="2"/>
      <c r="E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x14ac:dyDescent="0.25">
      <c r="A175" s="2"/>
      <c r="B175" s="2"/>
      <c r="C175" s="2"/>
      <c r="D175" s="2"/>
      <c r="E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x14ac:dyDescent="0.25">
      <c r="A176" s="2"/>
      <c r="B176" s="2"/>
      <c r="C176" s="2"/>
      <c r="D176" s="2"/>
      <c r="E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x14ac:dyDescent="0.25">
      <c r="A177" s="2"/>
      <c r="B177" s="2"/>
      <c r="C177" s="2"/>
      <c r="D177" s="2"/>
      <c r="E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x14ac:dyDescent="0.25">
      <c r="A178" s="2"/>
      <c r="B178" s="2"/>
      <c r="C178" s="2"/>
      <c r="D178" s="2"/>
      <c r="E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x14ac:dyDescent="0.25">
      <c r="A179" s="2"/>
      <c r="B179" s="2"/>
      <c r="C179" s="2"/>
      <c r="D179" s="2"/>
      <c r="E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x14ac:dyDescent="0.25">
      <c r="A180" s="2"/>
      <c r="B180" s="2"/>
      <c r="C180" s="2"/>
      <c r="D180" s="2"/>
      <c r="E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x14ac:dyDescent="0.25">
      <c r="A181" s="2"/>
      <c r="B181" s="2"/>
      <c r="C181" s="2"/>
      <c r="D181" s="2"/>
      <c r="E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x14ac:dyDescent="0.25">
      <c r="A182" s="2"/>
      <c r="B182" s="2"/>
      <c r="C182" s="2"/>
      <c r="D182" s="2"/>
      <c r="E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x14ac:dyDescent="0.25">
      <c r="A183" s="2"/>
      <c r="B183" s="2"/>
      <c r="C183" s="2"/>
      <c r="D183" s="2"/>
      <c r="E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x14ac:dyDescent="0.25">
      <c r="A184" s="2"/>
      <c r="B184" s="2"/>
      <c r="C184" s="2"/>
      <c r="D184" s="2"/>
      <c r="E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x14ac:dyDescent="0.25">
      <c r="A185" s="2"/>
      <c r="B185" s="2"/>
      <c r="C185" s="2"/>
      <c r="D185" s="2"/>
      <c r="E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x14ac:dyDescent="0.25">
      <c r="A186" s="2"/>
      <c r="B186" s="2"/>
      <c r="C186" s="2"/>
      <c r="D186" s="2"/>
      <c r="E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x14ac:dyDescent="0.25">
      <c r="A187" s="2"/>
      <c r="B187" s="2"/>
      <c r="C187" s="2"/>
      <c r="D187" s="2"/>
      <c r="E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x14ac:dyDescent="0.25">
      <c r="A188" s="2"/>
      <c r="B188" s="2"/>
      <c r="C188" s="2"/>
      <c r="D188" s="2"/>
      <c r="E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x14ac:dyDescent="0.25">
      <c r="A189" s="2"/>
      <c r="B189" s="2"/>
      <c r="C189" s="2"/>
      <c r="D189" s="2"/>
      <c r="E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x14ac:dyDescent="0.25">
      <c r="A190" s="2"/>
      <c r="B190" s="2"/>
      <c r="C190" s="2"/>
      <c r="D190" s="2"/>
      <c r="E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x14ac:dyDescent="0.25">
      <c r="A191" s="2"/>
      <c r="B191" s="2"/>
      <c r="C191" s="2"/>
      <c r="D191" s="2"/>
      <c r="E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x14ac:dyDescent="0.25">
      <c r="A192" s="2"/>
      <c r="B192" s="2"/>
      <c r="C192" s="2"/>
      <c r="D192" s="2"/>
      <c r="E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x14ac:dyDescent="0.25">
      <c r="A193" s="2"/>
      <c r="B193" s="2"/>
      <c r="C193" s="2"/>
      <c r="D193" s="2"/>
      <c r="E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x14ac:dyDescent="0.25">
      <c r="A194" s="2"/>
      <c r="B194" s="2"/>
      <c r="C194" s="2"/>
      <c r="D194" s="2"/>
      <c r="E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x14ac:dyDescent="0.25">
      <c r="A195" s="2"/>
      <c r="B195" s="2"/>
      <c r="C195" s="2"/>
      <c r="D195" s="2"/>
      <c r="E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x14ac:dyDescent="0.25">
      <c r="A196" s="2"/>
      <c r="B196" s="2"/>
      <c r="C196" s="2"/>
      <c r="D196" s="2"/>
      <c r="E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x14ac:dyDescent="0.25">
      <c r="A197" s="2"/>
      <c r="B197" s="2"/>
      <c r="C197" s="2"/>
      <c r="D197" s="2"/>
      <c r="E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x14ac:dyDescent="0.25">
      <c r="A198" s="2"/>
      <c r="B198" s="2"/>
      <c r="C198" s="2"/>
      <c r="D198" s="2"/>
      <c r="E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x14ac:dyDescent="0.25">
      <c r="A199" s="2"/>
      <c r="B199" s="2"/>
      <c r="C199" s="2"/>
      <c r="D199" s="2"/>
      <c r="E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x14ac:dyDescent="0.25">
      <c r="A200" s="2"/>
      <c r="B200" s="2"/>
      <c r="C200" s="2"/>
      <c r="D200" s="2"/>
      <c r="E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x14ac:dyDescent="0.25">
      <c r="A201" s="2"/>
      <c r="B201" s="2"/>
      <c r="C201" s="2"/>
      <c r="D201" s="2"/>
      <c r="E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x14ac:dyDescent="0.25">
      <c r="A202" s="2"/>
      <c r="B202" s="2"/>
      <c r="C202" s="2"/>
      <c r="D202" s="2"/>
      <c r="E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x14ac:dyDescent="0.25">
      <c r="A203" s="2"/>
      <c r="B203" s="2"/>
      <c r="C203" s="2"/>
      <c r="D203" s="2"/>
      <c r="E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x14ac:dyDescent="0.25">
      <c r="A204" s="2"/>
      <c r="B204" s="2"/>
      <c r="C204" s="2"/>
      <c r="D204" s="2"/>
      <c r="E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x14ac:dyDescent="0.25">
      <c r="A205" s="2"/>
      <c r="B205" s="2"/>
      <c r="C205" s="2"/>
      <c r="D205" s="2"/>
      <c r="E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x14ac:dyDescent="0.25">
      <c r="A206" s="2"/>
      <c r="B206" s="2"/>
      <c r="C206" s="2"/>
      <c r="D206" s="2"/>
      <c r="E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x14ac:dyDescent="0.25">
      <c r="A207" s="2"/>
      <c r="B207" s="2"/>
      <c r="C207" s="2"/>
      <c r="D207" s="2"/>
      <c r="E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x14ac:dyDescent="0.25">
      <c r="A208" s="2"/>
      <c r="B208" s="2"/>
      <c r="C208" s="2"/>
      <c r="D208" s="2"/>
      <c r="E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x14ac:dyDescent="0.25">
      <c r="A209" s="2"/>
      <c r="B209" s="2"/>
      <c r="C209" s="2"/>
      <c r="D209" s="2"/>
      <c r="E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x14ac:dyDescent="0.25">
      <c r="A210" s="2"/>
      <c r="B210" s="2"/>
      <c r="C210" s="2"/>
      <c r="D210" s="2"/>
      <c r="E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x14ac:dyDescent="0.25">
      <c r="A211" s="2"/>
      <c r="B211" s="2"/>
      <c r="C211" s="2"/>
      <c r="D211" s="2"/>
      <c r="E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x14ac:dyDescent="0.25">
      <c r="A212" s="2"/>
      <c r="B212" s="2"/>
      <c r="C212" s="2"/>
      <c r="D212" s="2"/>
      <c r="E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x14ac:dyDescent="0.25">
      <c r="A213" s="2"/>
      <c r="B213" s="2"/>
      <c r="C213" s="2"/>
      <c r="D213" s="2"/>
      <c r="E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x14ac:dyDescent="0.25">
      <c r="A214" s="2"/>
      <c r="B214" s="2"/>
      <c r="C214" s="2"/>
      <c r="D214" s="2"/>
      <c r="E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x14ac:dyDescent="0.25">
      <c r="A215" s="2"/>
      <c r="B215" s="2"/>
      <c r="C215" s="2"/>
      <c r="D215" s="2"/>
      <c r="E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x14ac:dyDescent="0.25">
      <c r="A216" s="2"/>
      <c r="B216" s="2"/>
      <c r="C216" s="2"/>
      <c r="D216" s="2"/>
      <c r="E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x14ac:dyDescent="0.25">
      <c r="A217" s="2"/>
      <c r="B217" s="2"/>
      <c r="C217" s="2"/>
      <c r="D217" s="2"/>
      <c r="E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x14ac:dyDescent="0.25">
      <c r="A218" s="2"/>
      <c r="B218" s="2"/>
      <c r="C218" s="2"/>
      <c r="D218" s="2"/>
      <c r="E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x14ac:dyDescent="0.25">
      <c r="A219" s="2"/>
      <c r="B219" s="2"/>
      <c r="C219" s="2"/>
      <c r="D219" s="2"/>
      <c r="E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x14ac:dyDescent="0.25">
      <c r="A220" s="2"/>
      <c r="B220" s="2"/>
      <c r="C220" s="2"/>
      <c r="D220" s="2"/>
      <c r="E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x14ac:dyDescent="0.25">
      <c r="A221" s="2"/>
      <c r="B221" s="2"/>
      <c r="C221" s="2"/>
      <c r="D221" s="2"/>
      <c r="E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x14ac:dyDescent="0.25">
      <c r="A222" s="2"/>
      <c r="B222" s="2"/>
      <c r="C222" s="2"/>
      <c r="D222" s="2"/>
      <c r="E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x14ac:dyDescent="0.25">
      <c r="A223" s="2"/>
      <c r="B223" s="2"/>
      <c r="C223" s="2"/>
      <c r="D223" s="2"/>
      <c r="E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x14ac:dyDescent="0.25">
      <c r="A224" s="2"/>
      <c r="B224" s="2"/>
      <c r="C224" s="2"/>
      <c r="D224" s="2"/>
      <c r="E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x14ac:dyDescent="0.25">
      <c r="A225" s="2"/>
      <c r="B225" s="2"/>
      <c r="C225" s="2"/>
      <c r="D225" s="2"/>
      <c r="E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x14ac:dyDescent="0.25">
      <c r="A226" s="2"/>
      <c r="B226" s="2"/>
      <c r="C226" s="2"/>
      <c r="D226" s="2"/>
      <c r="E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x14ac:dyDescent="0.25">
      <c r="A227" s="2"/>
      <c r="B227" s="2"/>
      <c r="C227" s="2"/>
      <c r="D227" s="2"/>
      <c r="E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x14ac:dyDescent="0.25">
      <c r="A228" s="2"/>
      <c r="B228" s="2"/>
      <c r="C228" s="2"/>
      <c r="D228" s="2"/>
      <c r="E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x14ac:dyDescent="0.25">
      <c r="A229" s="2"/>
      <c r="B229" s="2"/>
      <c r="C229" s="2"/>
      <c r="D229" s="2"/>
      <c r="E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x14ac:dyDescent="0.25">
      <c r="A230" s="2"/>
      <c r="B230" s="2"/>
      <c r="C230" s="2"/>
      <c r="D230" s="2"/>
      <c r="E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x14ac:dyDescent="0.25">
      <c r="A231" s="2"/>
      <c r="B231" s="2"/>
      <c r="C231" s="2"/>
      <c r="D231" s="2"/>
      <c r="E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x14ac:dyDescent="0.25">
      <c r="A232" s="2"/>
      <c r="B232" s="2"/>
      <c r="C232" s="2"/>
      <c r="D232" s="2"/>
      <c r="E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x14ac:dyDescent="0.25">
      <c r="A233" s="2"/>
      <c r="B233" s="2"/>
      <c r="C233" s="2"/>
      <c r="D233" s="2"/>
      <c r="E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x14ac:dyDescent="0.25">
      <c r="A234" s="2"/>
      <c r="B234" s="2"/>
      <c r="C234" s="2"/>
      <c r="D234" s="2"/>
      <c r="E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x14ac:dyDescent="0.25">
      <c r="A235" s="2"/>
      <c r="B235" s="2"/>
      <c r="C235" s="2"/>
      <c r="D235" s="2"/>
      <c r="E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x14ac:dyDescent="0.25">
      <c r="A236" s="2"/>
      <c r="B236" s="2"/>
      <c r="C236" s="2"/>
      <c r="D236" s="2"/>
      <c r="E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x14ac:dyDescent="0.25">
      <c r="A237" s="2"/>
      <c r="B237" s="2"/>
      <c r="C237" s="2"/>
      <c r="D237" s="2"/>
      <c r="E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x14ac:dyDescent="0.25">
      <c r="A238" s="2"/>
      <c r="B238" s="2"/>
      <c r="C238" s="2"/>
      <c r="D238" s="2"/>
      <c r="E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x14ac:dyDescent="0.25">
      <c r="A239" s="2"/>
      <c r="B239" s="2"/>
      <c r="C239" s="2"/>
      <c r="D239" s="2"/>
      <c r="E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x14ac:dyDescent="0.25">
      <c r="A240" s="2"/>
      <c r="B240" s="2"/>
      <c r="C240" s="2"/>
      <c r="D240" s="2"/>
      <c r="E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x14ac:dyDescent="0.25">
      <c r="A241" s="2"/>
      <c r="B241" s="2"/>
      <c r="C241" s="2"/>
      <c r="D241" s="2"/>
      <c r="E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x14ac:dyDescent="0.25">
      <c r="A242" s="2"/>
      <c r="B242" s="2"/>
      <c r="C242" s="2"/>
      <c r="D242" s="2"/>
      <c r="E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x14ac:dyDescent="0.25">
      <c r="A243" s="2"/>
      <c r="B243" s="2"/>
      <c r="C243" s="2"/>
      <c r="D243" s="2"/>
      <c r="E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x14ac:dyDescent="0.25">
      <c r="A244" s="2"/>
      <c r="B244" s="2"/>
      <c r="C244" s="2"/>
      <c r="D244" s="2"/>
      <c r="E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x14ac:dyDescent="0.25">
      <c r="A245" s="2"/>
      <c r="B245" s="2"/>
      <c r="C245" s="2"/>
      <c r="D245" s="2"/>
      <c r="E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x14ac:dyDescent="0.25">
      <c r="A246" s="2"/>
      <c r="B246" s="2"/>
      <c r="C246" s="2"/>
      <c r="D246" s="2"/>
      <c r="E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x14ac:dyDescent="0.25">
      <c r="A247" s="2"/>
      <c r="B247" s="2"/>
      <c r="C247" s="2"/>
      <c r="D247" s="2"/>
      <c r="E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x14ac:dyDescent="0.25">
      <c r="A248" s="2"/>
      <c r="B248" s="2"/>
      <c r="C248" s="2"/>
      <c r="D248" s="2"/>
      <c r="E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x14ac:dyDescent="0.25">
      <c r="A249" s="2"/>
      <c r="B249" s="2"/>
      <c r="C249" s="2"/>
      <c r="D249" s="2"/>
      <c r="E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x14ac:dyDescent="0.25">
      <c r="A250" s="2"/>
      <c r="B250" s="2"/>
      <c r="C250" s="2"/>
      <c r="D250" s="2"/>
      <c r="E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x14ac:dyDescent="0.25">
      <c r="A251" s="2"/>
      <c r="B251" s="2"/>
      <c r="C251" s="2"/>
      <c r="D251" s="2"/>
      <c r="E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x14ac:dyDescent="0.25">
      <c r="A252" s="2"/>
      <c r="B252" s="2"/>
      <c r="C252" s="2"/>
      <c r="D252" s="2"/>
      <c r="E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x14ac:dyDescent="0.25">
      <c r="A253" s="2"/>
      <c r="B253" s="2"/>
      <c r="C253" s="2"/>
      <c r="D253" s="2"/>
      <c r="E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x14ac:dyDescent="0.25">
      <c r="A254" s="2"/>
      <c r="B254" s="2"/>
      <c r="C254" s="2"/>
      <c r="D254" s="2"/>
      <c r="E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x14ac:dyDescent="0.25">
      <c r="A255" s="2"/>
      <c r="B255" s="2"/>
      <c r="C255" s="2"/>
      <c r="D255" s="2"/>
      <c r="E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x14ac:dyDescent="0.25">
      <c r="A256" s="2"/>
      <c r="B256" s="2"/>
      <c r="C256" s="2"/>
      <c r="D256" s="2"/>
      <c r="E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x14ac:dyDescent="0.25">
      <c r="A257" s="2"/>
      <c r="B257" s="2"/>
      <c r="C257" s="2"/>
      <c r="D257" s="2"/>
      <c r="E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x14ac:dyDescent="0.25">
      <c r="A258" s="2"/>
      <c r="B258" s="2"/>
      <c r="C258" s="2"/>
      <c r="D258" s="2"/>
      <c r="E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x14ac:dyDescent="0.25">
      <c r="A259" s="2"/>
      <c r="B259" s="2"/>
      <c r="C259" s="2"/>
      <c r="D259" s="2"/>
      <c r="E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x14ac:dyDescent="0.25">
      <c r="A260" s="2"/>
      <c r="B260" s="2"/>
      <c r="C260" s="2"/>
      <c r="D260" s="2"/>
      <c r="E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x14ac:dyDescent="0.25">
      <c r="A261" s="2"/>
      <c r="B261" s="2"/>
      <c r="C261" s="2"/>
      <c r="D261" s="2"/>
      <c r="E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x14ac:dyDescent="0.25">
      <c r="A262" s="2"/>
      <c r="B262" s="2"/>
      <c r="C262" s="2"/>
      <c r="D262" s="2"/>
      <c r="E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x14ac:dyDescent="0.25">
      <c r="A263" s="2"/>
      <c r="B263" s="2"/>
      <c r="C263" s="2"/>
      <c r="D263" s="2"/>
      <c r="E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x14ac:dyDescent="0.25">
      <c r="A264" s="2"/>
      <c r="B264" s="2"/>
      <c r="C264" s="2"/>
      <c r="D264" s="2"/>
      <c r="E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x14ac:dyDescent="0.25">
      <c r="A265" s="2"/>
      <c r="B265" s="2"/>
      <c r="C265" s="2"/>
      <c r="D265" s="2"/>
      <c r="E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x14ac:dyDescent="0.25">
      <c r="A266" s="2"/>
      <c r="B266" s="2"/>
      <c r="C266" s="2"/>
      <c r="D266" s="2"/>
      <c r="E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x14ac:dyDescent="0.25">
      <c r="A267" s="2"/>
      <c r="B267" s="2"/>
      <c r="C267" s="2"/>
      <c r="D267" s="2"/>
      <c r="E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x14ac:dyDescent="0.25">
      <c r="A268" s="2"/>
      <c r="B268" s="2"/>
      <c r="C268" s="2"/>
      <c r="D268" s="2"/>
      <c r="E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x14ac:dyDescent="0.25">
      <c r="A269" s="2"/>
      <c r="B269" s="2"/>
      <c r="C269" s="2"/>
      <c r="D269" s="2"/>
      <c r="E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x14ac:dyDescent="0.25">
      <c r="A270" s="2"/>
      <c r="B270" s="2"/>
      <c r="C270" s="2"/>
      <c r="D270" s="2"/>
      <c r="E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x14ac:dyDescent="0.25">
      <c r="A271" s="2"/>
      <c r="B271" s="2"/>
      <c r="C271" s="2"/>
      <c r="D271" s="2"/>
      <c r="E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x14ac:dyDescent="0.25">
      <c r="A272" s="2"/>
      <c r="B272" s="2"/>
      <c r="C272" s="2"/>
      <c r="D272" s="2"/>
      <c r="E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x14ac:dyDescent="0.25">
      <c r="A273" s="2"/>
      <c r="B273" s="2"/>
      <c r="C273" s="2"/>
      <c r="D273" s="2"/>
      <c r="E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x14ac:dyDescent="0.25">
      <c r="A274" s="2"/>
      <c r="B274" s="2"/>
      <c r="C274" s="2"/>
      <c r="D274" s="2"/>
      <c r="E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x14ac:dyDescent="0.25">
      <c r="A275" s="2"/>
      <c r="B275" s="2"/>
      <c r="C275" s="2"/>
      <c r="D275" s="2"/>
      <c r="E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x14ac:dyDescent="0.25">
      <c r="A276" s="2"/>
      <c r="B276" s="2"/>
      <c r="C276" s="2"/>
      <c r="D276" s="2"/>
      <c r="E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x14ac:dyDescent="0.25">
      <c r="A277" s="2"/>
      <c r="B277" s="2"/>
      <c r="C277" s="2"/>
      <c r="D277" s="2"/>
      <c r="E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x14ac:dyDescent="0.25">
      <c r="A278" s="2"/>
      <c r="B278" s="2"/>
      <c r="C278" s="2"/>
      <c r="D278" s="2"/>
      <c r="E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x14ac:dyDescent="0.25">
      <c r="A279" s="2"/>
      <c r="B279" s="2"/>
      <c r="C279" s="2"/>
      <c r="D279" s="2"/>
      <c r="E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x14ac:dyDescent="0.25">
      <c r="A280" s="2"/>
      <c r="B280" s="2"/>
      <c r="C280" s="2"/>
      <c r="D280" s="2"/>
      <c r="E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x14ac:dyDescent="0.25">
      <c r="A281" s="2"/>
      <c r="B281" s="2"/>
      <c r="C281" s="2"/>
      <c r="D281" s="2"/>
      <c r="E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x14ac:dyDescent="0.25">
      <c r="A282" s="2"/>
      <c r="B282" s="2"/>
      <c r="C282" s="2"/>
      <c r="D282" s="2"/>
      <c r="E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x14ac:dyDescent="0.25">
      <c r="A283" s="2"/>
      <c r="B283" s="2"/>
      <c r="C283" s="2"/>
      <c r="D283" s="2"/>
      <c r="E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x14ac:dyDescent="0.25">
      <c r="A284" s="2"/>
      <c r="B284" s="2"/>
      <c r="C284" s="2"/>
      <c r="D284" s="2"/>
      <c r="E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x14ac:dyDescent="0.25">
      <c r="A285" s="2"/>
      <c r="B285" s="2"/>
      <c r="C285" s="2"/>
      <c r="D285" s="2"/>
      <c r="E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x14ac:dyDescent="0.25">
      <c r="A286" s="2"/>
      <c r="B286" s="2"/>
      <c r="C286" s="2"/>
      <c r="D286" s="2"/>
      <c r="E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x14ac:dyDescent="0.25">
      <c r="A287" s="2"/>
      <c r="B287" s="2"/>
      <c r="C287" s="2"/>
      <c r="D287" s="2"/>
      <c r="E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x14ac:dyDescent="0.25">
      <c r="A288" s="2"/>
      <c r="B288" s="2"/>
      <c r="C288" s="2"/>
      <c r="D288" s="2"/>
      <c r="E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x14ac:dyDescent="0.25">
      <c r="A289" s="2"/>
      <c r="B289" s="2"/>
      <c r="C289" s="2"/>
      <c r="D289" s="2"/>
      <c r="E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x14ac:dyDescent="0.25">
      <c r="A290" s="2"/>
      <c r="B290" s="2"/>
      <c r="C290" s="2"/>
      <c r="D290" s="2"/>
      <c r="E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x14ac:dyDescent="0.25">
      <c r="A291" s="2"/>
      <c r="B291" s="2"/>
      <c r="C291" s="2"/>
      <c r="D291" s="2"/>
      <c r="E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x14ac:dyDescent="0.25">
      <c r="A292" s="2"/>
      <c r="B292" s="2"/>
      <c r="C292" s="2"/>
      <c r="D292" s="2"/>
      <c r="E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x14ac:dyDescent="0.25">
      <c r="A293" s="2"/>
      <c r="B293" s="2"/>
      <c r="C293" s="2"/>
      <c r="D293" s="2"/>
      <c r="E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x14ac:dyDescent="0.25">
      <c r="A294" s="2"/>
      <c r="B294" s="2"/>
      <c r="C294" s="2"/>
      <c r="D294" s="2"/>
      <c r="E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x14ac:dyDescent="0.25">
      <c r="A295" s="2"/>
      <c r="B295" s="2"/>
      <c r="C295" s="2"/>
      <c r="D295" s="2"/>
      <c r="E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x14ac:dyDescent="0.25">
      <c r="A296" s="2"/>
      <c r="B296" s="2"/>
      <c r="C296" s="2"/>
      <c r="D296" s="2"/>
      <c r="E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x14ac:dyDescent="0.25">
      <c r="A297" s="2"/>
      <c r="B297" s="2"/>
      <c r="C297" s="2"/>
      <c r="D297" s="2"/>
      <c r="E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x14ac:dyDescent="0.25">
      <c r="A298" s="2"/>
      <c r="B298" s="2"/>
      <c r="C298" s="2"/>
      <c r="D298" s="2"/>
      <c r="E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x14ac:dyDescent="0.25">
      <c r="A299" s="2"/>
      <c r="B299" s="2"/>
      <c r="C299" s="2"/>
      <c r="D299" s="2"/>
      <c r="E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x14ac:dyDescent="0.25">
      <c r="A300" s="2"/>
      <c r="B300" s="2"/>
      <c r="C300" s="2"/>
      <c r="D300" s="2"/>
      <c r="E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x14ac:dyDescent="0.25">
      <c r="A301" s="2"/>
      <c r="B301" s="2"/>
      <c r="C301" s="2"/>
      <c r="D301" s="2"/>
      <c r="E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x14ac:dyDescent="0.25">
      <c r="A302" s="2"/>
      <c r="B302" s="2"/>
      <c r="C302" s="2"/>
      <c r="D302" s="2"/>
      <c r="E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x14ac:dyDescent="0.25">
      <c r="A303" s="2"/>
      <c r="B303" s="2"/>
      <c r="C303" s="2"/>
      <c r="D303" s="2"/>
      <c r="E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x14ac:dyDescent="0.25">
      <c r="A304" s="2"/>
      <c r="B304" s="2"/>
      <c r="C304" s="2"/>
      <c r="D304" s="2"/>
      <c r="E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x14ac:dyDescent="0.25">
      <c r="A305" s="2"/>
      <c r="B305" s="2"/>
      <c r="C305" s="2"/>
      <c r="D305" s="2"/>
      <c r="E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x14ac:dyDescent="0.25">
      <c r="A306" s="2"/>
      <c r="B306" s="2"/>
      <c r="C306" s="2"/>
      <c r="D306" s="2"/>
      <c r="E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x14ac:dyDescent="0.25">
      <c r="A307" s="2"/>
      <c r="B307" s="2"/>
      <c r="C307" s="2"/>
      <c r="D307" s="2"/>
      <c r="E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x14ac:dyDescent="0.25">
      <c r="A308" s="2"/>
      <c r="B308" s="2"/>
      <c r="C308" s="2"/>
      <c r="D308" s="2"/>
      <c r="E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x14ac:dyDescent="0.25">
      <c r="A309" s="2"/>
      <c r="B309" s="2"/>
      <c r="C309" s="2"/>
      <c r="D309" s="2"/>
      <c r="E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x14ac:dyDescent="0.25">
      <c r="A310" s="2"/>
      <c r="B310" s="2"/>
      <c r="C310" s="2"/>
      <c r="D310" s="2"/>
      <c r="E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x14ac:dyDescent="0.25">
      <c r="A311" s="2"/>
      <c r="B311" s="2"/>
      <c r="C311" s="2"/>
      <c r="D311" s="2"/>
      <c r="E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x14ac:dyDescent="0.25">
      <c r="A312" s="2"/>
      <c r="B312" s="2"/>
      <c r="C312" s="2"/>
      <c r="D312" s="2"/>
      <c r="E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x14ac:dyDescent="0.25">
      <c r="A313" s="2"/>
      <c r="B313" s="2"/>
      <c r="C313" s="2"/>
      <c r="D313" s="2"/>
      <c r="E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x14ac:dyDescent="0.25">
      <c r="A314" s="2"/>
      <c r="B314" s="2"/>
      <c r="C314" s="2"/>
      <c r="D314" s="2"/>
      <c r="E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x14ac:dyDescent="0.25">
      <c r="A315" s="2"/>
      <c r="B315" s="2"/>
      <c r="C315" s="2"/>
      <c r="D315" s="2"/>
      <c r="E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x14ac:dyDescent="0.25">
      <c r="A316" s="2"/>
      <c r="B316" s="2"/>
      <c r="C316" s="2"/>
      <c r="D316" s="2"/>
      <c r="E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x14ac:dyDescent="0.25">
      <c r="A317" s="2"/>
      <c r="B317" s="2"/>
      <c r="C317" s="2"/>
      <c r="D317" s="2"/>
      <c r="E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x14ac:dyDescent="0.25">
      <c r="A318" s="2"/>
      <c r="B318" s="2"/>
      <c r="C318" s="2"/>
      <c r="D318" s="2"/>
      <c r="E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x14ac:dyDescent="0.25">
      <c r="A319" s="2"/>
      <c r="B319" s="2"/>
      <c r="C319" s="2"/>
      <c r="D319" s="2"/>
      <c r="E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x14ac:dyDescent="0.25">
      <c r="A320" s="2"/>
      <c r="B320" s="2"/>
      <c r="C320" s="2"/>
      <c r="D320" s="2"/>
      <c r="E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x14ac:dyDescent="0.25">
      <c r="A321" s="2"/>
      <c r="B321" s="2"/>
      <c r="C321" s="2"/>
      <c r="D321" s="2"/>
      <c r="E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x14ac:dyDescent="0.25">
      <c r="A322" s="2"/>
      <c r="B322" s="2"/>
      <c r="C322" s="2"/>
      <c r="D322" s="2"/>
      <c r="E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x14ac:dyDescent="0.25">
      <c r="A323" s="2"/>
      <c r="B323" s="2"/>
      <c r="C323" s="2"/>
      <c r="D323" s="2"/>
      <c r="E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x14ac:dyDescent="0.25">
      <c r="A324" s="2"/>
      <c r="B324" s="2"/>
      <c r="C324" s="2"/>
      <c r="D324" s="2"/>
      <c r="E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x14ac:dyDescent="0.25">
      <c r="A325" s="2"/>
      <c r="B325" s="2"/>
      <c r="C325" s="2"/>
      <c r="D325" s="2"/>
      <c r="E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x14ac:dyDescent="0.25">
      <c r="A326" s="2"/>
      <c r="B326" s="2"/>
      <c r="C326" s="2"/>
      <c r="D326" s="2"/>
      <c r="E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x14ac:dyDescent="0.25">
      <c r="A327" s="2"/>
      <c r="B327" s="2"/>
      <c r="C327" s="2"/>
      <c r="D327" s="2"/>
      <c r="E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x14ac:dyDescent="0.25">
      <c r="A328" s="2"/>
      <c r="B328" s="2"/>
      <c r="C328" s="2"/>
      <c r="D328" s="2"/>
      <c r="E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x14ac:dyDescent="0.25">
      <c r="A329" s="2"/>
      <c r="B329" s="2"/>
      <c r="C329" s="2"/>
      <c r="D329" s="2"/>
      <c r="E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x14ac:dyDescent="0.25">
      <c r="A330" s="2"/>
      <c r="B330" s="2"/>
      <c r="C330" s="2"/>
      <c r="D330" s="2"/>
      <c r="E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x14ac:dyDescent="0.25">
      <c r="A331" s="2"/>
      <c r="B331" s="2"/>
      <c r="C331" s="2"/>
      <c r="D331" s="2"/>
      <c r="E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x14ac:dyDescent="0.25">
      <c r="A332" s="2"/>
      <c r="B332" s="2"/>
      <c r="C332" s="2"/>
      <c r="D332" s="2"/>
      <c r="E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x14ac:dyDescent="0.25">
      <c r="A333" s="2"/>
      <c r="B333" s="2"/>
      <c r="C333" s="2"/>
      <c r="D333" s="2"/>
      <c r="E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x14ac:dyDescent="0.25">
      <c r="A334" s="2"/>
      <c r="B334" s="2"/>
      <c r="C334" s="2"/>
      <c r="D334" s="2"/>
      <c r="E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x14ac:dyDescent="0.25">
      <c r="A335" s="2"/>
      <c r="B335" s="2"/>
      <c r="C335" s="2"/>
      <c r="D335" s="2"/>
      <c r="E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x14ac:dyDescent="0.25">
      <c r="A336" s="2"/>
      <c r="B336" s="2"/>
      <c r="C336" s="2"/>
      <c r="D336" s="2"/>
      <c r="E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x14ac:dyDescent="0.25">
      <c r="A337" s="2"/>
      <c r="B337" s="2"/>
      <c r="C337" s="2"/>
      <c r="D337" s="2"/>
      <c r="E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x14ac:dyDescent="0.25">
      <c r="A338" s="2"/>
      <c r="B338" s="2"/>
      <c r="C338" s="2"/>
      <c r="D338" s="2"/>
      <c r="E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x14ac:dyDescent="0.25">
      <c r="A339" s="2"/>
      <c r="B339" s="2"/>
      <c r="C339" s="2"/>
      <c r="D339" s="2"/>
      <c r="E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x14ac:dyDescent="0.25">
      <c r="A340" s="2"/>
      <c r="B340" s="2"/>
      <c r="C340" s="2"/>
      <c r="D340" s="2"/>
      <c r="E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x14ac:dyDescent="0.25">
      <c r="A341" s="2"/>
      <c r="B341" s="2"/>
      <c r="C341" s="2"/>
      <c r="D341" s="2"/>
      <c r="E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x14ac:dyDescent="0.25">
      <c r="A342" s="2"/>
      <c r="B342" s="2"/>
      <c r="C342" s="2"/>
      <c r="D342" s="2"/>
      <c r="E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x14ac:dyDescent="0.25">
      <c r="A343" s="2"/>
      <c r="B343" s="2"/>
      <c r="C343" s="2"/>
      <c r="D343" s="2"/>
      <c r="E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x14ac:dyDescent="0.25">
      <c r="A344" s="2"/>
      <c r="B344" s="2"/>
      <c r="C344" s="2"/>
      <c r="D344" s="2"/>
      <c r="E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x14ac:dyDescent="0.25">
      <c r="A345" s="2"/>
      <c r="B345" s="2"/>
      <c r="C345" s="2"/>
      <c r="D345" s="2"/>
      <c r="E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x14ac:dyDescent="0.25">
      <c r="A346" s="2"/>
      <c r="B346" s="2"/>
      <c r="C346" s="2"/>
      <c r="D346" s="2"/>
      <c r="E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x14ac:dyDescent="0.25">
      <c r="A347" s="2"/>
      <c r="B347" s="2"/>
      <c r="C347" s="2"/>
      <c r="D347" s="2"/>
      <c r="E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x14ac:dyDescent="0.25">
      <c r="A348" s="2"/>
      <c r="B348" s="2"/>
      <c r="C348" s="2"/>
      <c r="D348" s="2"/>
      <c r="E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x14ac:dyDescent="0.25">
      <c r="A349" s="2"/>
      <c r="B349" s="2"/>
      <c r="C349" s="2"/>
      <c r="D349" s="2"/>
      <c r="E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x14ac:dyDescent="0.25">
      <c r="A350" s="2"/>
      <c r="B350" s="2"/>
      <c r="C350" s="2"/>
      <c r="D350" s="2"/>
      <c r="E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x14ac:dyDescent="0.25">
      <c r="A351" s="2"/>
      <c r="B351" s="2"/>
      <c r="C351" s="2"/>
      <c r="D351" s="2"/>
      <c r="E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x14ac:dyDescent="0.25">
      <c r="A352" s="2"/>
      <c r="B352" s="2"/>
      <c r="C352" s="2"/>
      <c r="D352" s="2"/>
      <c r="E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x14ac:dyDescent="0.25">
      <c r="A353" s="2"/>
      <c r="B353" s="2"/>
      <c r="C353" s="2"/>
      <c r="D353" s="2"/>
      <c r="E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x14ac:dyDescent="0.25">
      <c r="A354" s="2"/>
      <c r="B354" s="2"/>
      <c r="C354" s="2"/>
      <c r="D354" s="2"/>
      <c r="E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x14ac:dyDescent="0.25">
      <c r="A355" s="2"/>
      <c r="B355" s="2"/>
      <c r="C355" s="2"/>
      <c r="D355" s="2"/>
      <c r="E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x14ac:dyDescent="0.25">
      <c r="A356" s="2"/>
      <c r="B356" s="2"/>
      <c r="C356" s="2"/>
      <c r="D356" s="2"/>
      <c r="E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x14ac:dyDescent="0.25">
      <c r="A357" s="2"/>
      <c r="B357" s="2"/>
      <c r="C357" s="2"/>
      <c r="D357" s="2"/>
      <c r="E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x14ac:dyDescent="0.25">
      <c r="A358" s="2"/>
      <c r="B358" s="2"/>
      <c r="C358" s="2"/>
      <c r="D358" s="2"/>
      <c r="E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x14ac:dyDescent="0.25">
      <c r="A359" s="2"/>
      <c r="B359" s="2"/>
      <c r="C359" s="2"/>
      <c r="D359" s="2"/>
      <c r="E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x14ac:dyDescent="0.25">
      <c r="A360" s="2"/>
      <c r="B360" s="2"/>
      <c r="C360" s="2"/>
      <c r="D360" s="2"/>
      <c r="E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x14ac:dyDescent="0.25">
      <c r="A361" s="2"/>
      <c r="B361" s="2"/>
      <c r="C361" s="2"/>
      <c r="D361" s="2"/>
      <c r="E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x14ac:dyDescent="0.25">
      <c r="A362" s="2"/>
      <c r="B362" s="2"/>
      <c r="C362" s="2"/>
      <c r="D362" s="2"/>
      <c r="E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x14ac:dyDescent="0.25">
      <c r="A363" s="2"/>
      <c r="B363" s="2"/>
      <c r="C363" s="2"/>
      <c r="D363" s="2"/>
      <c r="E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x14ac:dyDescent="0.25">
      <c r="A364" s="2"/>
      <c r="B364" s="2"/>
      <c r="C364" s="2"/>
      <c r="D364" s="2"/>
      <c r="E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x14ac:dyDescent="0.25">
      <c r="A365" s="2"/>
      <c r="B365" s="2"/>
      <c r="C365" s="2"/>
      <c r="D365" s="2"/>
      <c r="E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x14ac:dyDescent="0.25">
      <c r="A366" s="2"/>
      <c r="B366" s="2"/>
      <c r="C366" s="2"/>
      <c r="D366" s="2"/>
      <c r="E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x14ac:dyDescent="0.25">
      <c r="A367" s="2"/>
      <c r="B367" s="2"/>
      <c r="C367" s="2"/>
      <c r="D367" s="2"/>
      <c r="E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x14ac:dyDescent="0.25">
      <c r="A368" s="2"/>
      <c r="B368" s="2"/>
      <c r="C368" s="2"/>
      <c r="D368" s="2"/>
      <c r="E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x14ac:dyDescent="0.25">
      <c r="A369" s="2"/>
      <c r="B369" s="2"/>
      <c r="C369" s="2"/>
      <c r="D369" s="2"/>
      <c r="E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x14ac:dyDescent="0.25">
      <c r="A370" s="2"/>
      <c r="B370" s="2"/>
      <c r="C370" s="2"/>
      <c r="D370" s="2"/>
      <c r="E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x14ac:dyDescent="0.25">
      <c r="A371" s="2"/>
      <c r="B371" s="2"/>
      <c r="C371" s="2"/>
      <c r="D371" s="2"/>
      <c r="E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x14ac:dyDescent="0.25">
      <c r="A372" s="2"/>
      <c r="B372" s="2"/>
      <c r="C372" s="2"/>
      <c r="D372" s="2"/>
      <c r="E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x14ac:dyDescent="0.25">
      <c r="A373" s="2"/>
      <c r="B373" s="2"/>
      <c r="C373" s="2"/>
      <c r="D373" s="2"/>
      <c r="E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x14ac:dyDescent="0.25">
      <c r="A374" s="2"/>
      <c r="B374" s="2"/>
      <c r="C374" s="2"/>
      <c r="D374" s="2"/>
      <c r="E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x14ac:dyDescent="0.25">
      <c r="A375" s="2"/>
      <c r="B375" s="2"/>
      <c r="C375" s="2"/>
      <c r="D375" s="2"/>
      <c r="E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x14ac:dyDescent="0.25">
      <c r="A376" s="2"/>
      <c r="B376" s="2"/>
      <c r="C376" s="2"/>
      <c r="D376" s="2"/>
      <c r="E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x14ac:dyDescent="0.25">
      <c r="A377" s="2"/>
      <c r="B377" s="2"/>
      <c r="C377" s="2"/>
      <c r="D377" s="2"/>
      <c r="E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x14ac:dyDescent="0.25">
      <c r="A378" s="2"/>
      <c r="B378" s="2"/>
      <c r="C378" s="2"/>
      <c r="D378" s="2"/>
      <c r="E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x14ac:dyDescent="0.25">
      <c r="A379" s="2"/>
      <c r="B379" s="2"/>
      <c r="C379" s="2"/>
      <c r="D379" s="2"/>
      <c r="E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x14ac:dyDescent="0.25">
      <c r="A380" s="2"/>
      <c r="B380" s="2"/>
      <c r="C380" s="2"/>
      <c r="D380" s="2"/>
      <c r="E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x14ac:dyDescent="0.25">
      <c r="A381" s="2"/>
      <c r="B381" s="2"/>
      <c r="C381" s="2"/>
      <c r="D381" s="2"/>
      <c r="E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x14ac:dyDescent="0.25">
      <c r="A382" s="2"/>
      <c r="B382" s="2"/>
      <c r="C382" s="2"/>
      <c r="D382" s="2"/>
      <c r="E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x14ac:dyDescent="0.25">
      <c r="A383" s="2"/>
      <c r="B383" s="2"/>
      <c r="C383" s="2"/>
      <c r="D383" s="2"/>
      <c r="E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x14ac:dyDescent="0.25">
      <c r="A384" s="2"/>
      <c r="B384" s="2"/>
      <c r="C384" s="2"/>
      <c r="D384" s="2"/>
      <c r="E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x14ac:dyDescent="0.25">
      <c r="A385" s="2"/>
      <c r="B385" s="2"/>
      <c r="C385" s="2"/>
      <c r="D385" s="2"/>
      <c r="E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x14ac:dyDescent="0.25">
      <c r="A386" s="2"/>
      <c r="B386" s="2"/>
      <c r="C386" s="2"/>
      <c r="D386" s="2"/>
      <c r="E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x14ac:dyDescent="0.25">
      <c r="A387" s="2"/>
      <c r="B387" s="2"/>
      <c r="C387" s="2"/>
      <c r="D387" s="2"/>
      <c r="E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x14ac:dyDescent="0.25">
      <c r="A388" s="2"/>
      <c r="B388" s="2"/>
      <c r="C388" s="2"/>
      <c r="D388" s="2"/>
      <c r="E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x14ac:dyDescent="0.25">
      <c r="A389" s="2"/>
      <c r="B389" s="2"/>
      <c r="C389" s="2"/>
      <c r="D389" s="2"/>
      <c r="E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x14ac:dyDescent="0.25">
      <c r="A390" s="2"/>
      <c r="B390" s="2"/>
      <c r="C390" s="2"/>
      <c r="D390" s="2"/>
      <c r="E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x14ac:dyDescent="0.25">
      <c r="A391" s="2"/>
      <c r="B391" s="2"/>
      <c r="C391" s="2"/>
      <c r="D391" s="2"/>
      <c r="E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x14ac:dyDescent="0.25">
      <c r="A392" s="2"/>
      <c r="B392" s="2"/>
      <c r="C392" s="2"/>
      <c r="D392" s="2"/>
      <c r="E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x14ac:dyDescent="0.25">
      <c r="A393" s="2"/>
      <c r="B393" s="2"/>
      <c r="C393" s="2"/>
      <c r="D393" s="2"/>
      <c r="E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x14ac:dyDescent="0.25">
      <c r="A394" s="2"/>
      <c r="B394" s="2"/>
      <c r="C394" s="2"/>
      <c r="D394" s="2"/>
      <c r="E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x14ac:dyDescent="0.25">
      <c r="A395" s="2"/>
      <c r="B395" s="2"/>
      <c r="C395" s="2"/>
      <c r="D395" s="2"/>
      <c r="E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x14ac:dyDescent="0.25">
      <c r="A396" s="2"/>
      <c r="B396" s="2"/>
      <c r="C396" s="2"/>
      <c r="D396" s="2"/>
      <c r="E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x14ac:dyDescent="0.25">
      <c r="A397" s="2"/>
      <c r="B397" s="2"/>
      <c r="C397" s="2"/>
      <c r="D397" s="2"/>
      <c r="E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x14ac:dyDescent="0.25">
      <c r="A398" s="2"/>
      <c r="B398" s="2"/>
      <c r="C398" s="2"/>
      <c r="D398" s="2"/>
      <c r="E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x14ac:dyDescent="0.25">
      <c r="A399" s="2"/>
      <c r="B399" s="2"/>
      <c r="C399" s="2"/>
      <c r="D399" s="2"/>
      <c r="E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x14ac:dyDescent="0.25">
      <c r="A400" s="2"/>
      <c r="B400" s="2"/>
      <c r="C400" s="2"/>
      <c r="D400" s="2"/>
      <c r="E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x14ac:dyDescent="0.25">
      <c r="A401" s="2"/>
      <c r="B401" s="2"/>
      <c r="C401" s="2"/>
      <c r="D401" s="2"/>
      <c r="E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x14ac:dyDescent="0.25">
      <c r="A402" s="2"/>
      <c r="B402" s="2"/>
      <c r="C402" s="2"/>
      <c r="D402" s="2"/>
      <c r="E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x14ac:dyDescent="0.25">
      <c r="A403" s="2"/>
      <c r="B403" s="2"/>
      <c r="C403" s="2"/>
      <c r="D403" s="2"/>
      <c r="E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x14ac:dyDescent="0.25">
      <c r="A404" s="2"/>
      <c r="B404" s="2"/>
      <c r="C404" s="2"/>
      <c r="D404" s="2"/>
      <c r="E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x14ac:dyDescent="0.25">
      <c r="A405" s="2"/>
      <c r="B405" s="2"/>
      <c r="C405" s="2"/>
      <c r="D405" s="2"/>
      <c r="E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x14ac:dyDescent="0.25">
      <c r="A406" s="2"/>
      <c r="B406" s="2"/>
      <c r="C406" s="2"/>
      <c r="D406" s="2"/>
      <c r="E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x14ac:dyDescent="0.25">
      <c r="A407" s="2"/>
      <c r="B407" s="2"/>
      <c r="C407" s="2"/>
      <c r="D407" s="2"/>
      <c r="E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x14ac:dyDescent="0.25">
      <c r="A408" s="2"/>
      <c r="B408" s="2"/>
      <c r="C408" s="2"/>
      <c r="D408" s="2"/>
      <c r="E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x14ac:dyDescent="0.25">
      <c r="A409" s="2"/>
      <c r="B409" s="2"/>
      <c r="C409" s="2"/>
      <c r="D409" s="2"/>
      <c r="E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x14ac:dyDescent="0.25">
      <c r="A410" s="2"/>
      <c r="B410" s="2"/>
      <c r="C410" s="2"/>
      <c r="D410" s="2"/>
      <c r="E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x14ac:dyDescent="0.25">
      <c r="A411" s="2"/>
      <c r="B411" s="2"/>
      <c r="C411" s="2"/>
      <c r="D411" s="2"/>
      <c r="E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x14ac:dyDescent="0.25">
      <c r="A412" s="2"/>
      <c r="B412" s="2"/>
      <c r="C412" s="2"/>
      <c r="D412" s="2"/>
      <c r="E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x14ac:dyDescent="0.25">
      <c r="A413" s="2"/>
      <c r="B413" s="2"/>
      <c r="C413" s="2"/>
      <c r="D413" s="2"/>
      <c r="E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x14ac:dyDescent="0.25">
      <c r="A414" s="2"/>
      <c r="B414" s="2"/>
      <c r="C414" s="2"/>
      <c r="D414" s="2"/>
      <c r="E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x14ac:dyDescent="0.25">
      <c r="A415" s="2"/>
      <c r="B415" s="2"/>
      <c r="C415" s="2"/>
      <c r="D415" s="2"/>
      <c r="E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x14ac:dyDescent="0.25">
      <c r="A416" s="2"/>
      <c r="B416" s="2"/>
      <c r="C416" s="2"/>
      <c r="D416" s="2"/>
      <c r="E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x14ac:dyDescent="0.25">
      <c r="A417" s="2"/>
      <c r="B417" s="2"/>
      <c r="C417" s="2"/>
      <c r="D417" s="2"/>
      <c r="E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x14ac:dyDescent="0.25">
      <c r="A418" s="2"/>
      <c r="B418" s="2"/>
      <c r="C418" s="2"/>
      <c r="D418" s="2"/>
      <c r="E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x14ac:dyDescent="0.25">
      <c r="A419" s="2"/>
      <c r="B419" s="2"/>
      <c r="C419" s="2"/>
      <c r="D419" s="2"/>
      <c r="E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x14ac:dyDescent="0.25">
      <c r="A420" s="2"/>
      <c r="B420" s="2"/>
      <c r="C420" s="2"/>
      <c r="D420" s="2"/>
      <c r="E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x14ac:dyDescent="0.25">
      <c r="A421" s="2"/>
      <c r="B421" s="2"/>
      <c r="C421" s="2"/>
      <c r="D421" s="2"/>
      <c r="E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x14ac:dyDescent="0.25">
      <c r="A422" s="2"/>
      <c r="B422" s="2"/>
      <c r="C422" s="2"/>
      <c r="D422" s="2"/>
      <c r="E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x14ac:dyDescent="0.25">
      <c r="A423" s="2"/>
      <c r="B423" s="2"/>
      <c r="C423" s="2"/>
      <c r="D423" s="2"/>
      <c r="E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x14ac:dyDescent="0.25">
      <c r="A424" s="2"/>
      <c r="B424" s="2"/>
      <c r="C424" s="2"/>
      <c r="D424" s="2"/>
      <c r="E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x14ac:dyDescent="0.25">
      <c r="A425" s="2"/>
      <c r="B425" s="2"/>
      <c r="C425" s="2"/>
      <c r="D425" s="2"/>
      <c r="E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x14ac:dyDescent="0.25">
      <c r="A426" s="2"/>
      <c r="B426" s="2"/>
      <c r="C426" s="2"/>
      <c r="D426" s="2"/>
      <c r="E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x14ac:dyDescent="0.25">
      <c r="A427" s="2"/>
      <c r="B427" s="2"/>
      <c r="C427" s="2"/>
      <c r="D427" s="2"/>
      <c r="E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x14ac:dyDescent="0.25">
      <c r="A428" s="2"/>
      <c r="B428" s="2"/>
      <c r="C428" s="2"/>
      <c r="D428" s="2"/>
      <c r="E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x14ac:dyDescent="0.25">
      <c r="A429" s="2"/>
      <c r="B429" s="2"/>
      <c r="C429" s="2"/>
      <c r="D429" s="2"/>
      <c r="E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x14ac:dyDescent="0.25">
      <c r="A430" s="2"/>
      <c r="B430" s="2"/>
      <c r="C430" s="2"/>
      <c r="D430" s="2"/>
      <c r="E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x14ac:dyDescent="0.25">
      <c r="A431" s="2"/>
      <c r="B431" s="2"/>
      <c r="C431" s="2"/>
      <c r="D431" s="2"/>
      <c r="E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x14ac:dyDescent="0.25">
      <c r="A432" s="2"/>
      <c r="B432" s="2"/>
      <c r="C432" s="2"/>
      <c r="D432" s="2"/>
      <c r="E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x14ac:dyDescent="0.25">
      <c r="A433" s="2"/>
      <c r="B433" s="2"/>
      <c r="C433" s="2"/>
      <c r="D433" s="2"/>
      <c r="E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x14ac:dyDescent="0.25">
      <c r="A434" s="2"/>
      <c r="B434" s="2"/>
      <c r="C434" s="2"/>
      <c r="D434" s="2"/>
      <c r="E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x14ac:dyDescent="0.25">
      <c r="A435" s="2"/>
      <c r="B435" s="2"/>
      <c r="C435" s="2"/>
      <c r="D435" s="2"/>
      <c r="E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x14ac:dyDescent="0.25">
      <c r="A436" s="2"/>
      <c r="B436" s="2"/>
      <c r="C436" s="2"/>
      <c r="D436" s="2"/>
      <c r="E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x14ac:dyDescent="0.25">
      <c r="A437" s="2"/>
      <c r="B437" s="2"/>
      <c r="C437" s="2"/>
      <c r="D437" s="2"/>
      <c r="E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x14ac:dyDescent="0.25">
      <c r="A438" s="2"/>
      <c r="B438" s="2"/>
      <c r="C438" s="2"/>
      <c r="D438" s="2"/>
      <c r="E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x14ac:dyDescent="0.25">
      <c r="A439" s="2"/>
      <c r="B439" s="2"/>
      <c r="C439" s="2"/>
      <c r="D439" s="2"/>
      <c r="E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x14ac:dyDescent="0.25">
      <c r="A440" s="2"/>
      <c r="B440" s="2"/>
      <c r="C440" s="2"/>
      <c r="D440" s="2"/>
      <c r="E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x14ac:dyDescent="0.25">
      <c r="A441" s="2"/>
      <c r="B441" s="2"/>
      <c r="C441" s="2"/>
      <c r="D441" s="2"/>
      <c r="E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x14ac:dyDescent="0.25">
      <c r="A442" s="2"/>
      <c r="B442" s="2"/>
      <c r="C442" s="2"/>
      <c r="D442" s="2"/>
      <c r="E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x14ac:dyDescent="0.25">
      <c r="A443" s="2"/>
      <c r="B443" s="2"/>
      <c r="C443" s="2"/>
      <c r="D443" s="2"/>
      <c r="E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x14ac:dyDescent="0.25">
      <c r="A444" s="2"/>
      <c r="B444" s="2"/>
      <c r="C444" s="2"/>
      <c r="D444" s="2"/>
      <c r="E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x14ac:dyDescent="0.25">
      <c r="A445" s="2"/>
      <c r="B445" s="2"/>
      <c r="C445" s="2"/>
      <c r="D445" s="2"/>
      <c r="E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x14ac:dyDescent="0.25">
      <c r="A446" s="2"/>
      <c r="B446" s="2"/>
      <c r="C446" s="2"/>
      <c r="D446" s="2"/>
      <c r="E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x14ac:dyDescent="0.25">
      <c r="A447" s="2"/>
      <c r="B447" s="2"/>
      <c r="C447" s="2"/>
      <c r="D447" s="2"/>
      <c r="E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x14ac:dyDescent="0.25">
      <c r="A448" s="2"/>
      <c r="B448" s="2"/>
      <c r="C448" s="2"/>
      <c r="D448" s="2"/>
      <c r="E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x14ac:dyDescent="0.25">
      <c r="A449" s="2"/>
      <c r="B449" s="2"/>
      <c r="C449" s="2"/>
      <c r="D449" s="2"/>
      <c r="E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x14ac:dyDescent="0.25">
      <c r="A450" s="2"/>
      <c r="B450" s="2"/>
      <c r="C450" s="2"/>
      <c r="D450" s="2"/>
      <c r="E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x14ac:dyDescent="0.25">
      <c r="A451" s="2"/>
      <c r="B451" s="2"/>
      <c r="C451" s="2"/>
      <c r="D451" s="2"/>
      <c r="E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x14ac:dyDescent="0.25">
      <c r="A452" s="2"/>
      <c r="B452" s="2"/>
      <c r="C452" s="2"/>
      <c r="D452" s="2"/>
      <c r="E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x14ac:dyDescent="0.25">
      <c r="A453" s="2"/>
      <c r="B453" s="2"/>
      <c r="C453" s="2"/>
      <c r="D453" s="2"/>
      <c r="E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x14ac:dyDescent="0.25">
      <c r="A454" s="2"/>
      <c r="B454" s="2"/>
      <c r="C454" s="2"/>
      <c r="D454" s="2"/>
      <c r="E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x14ac:dyDescent="0.25">
      <c r="A455" s="2"/>
      <c r="B455" s="2"/>
      <c r="C455" s="2"/>
      <c r="D455" s="2"/>
      <c r="E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x14ac:dyDescent="0.25">
      <c r="A456" s="2"/>
      <c r="B456" s="2"/>
      <c r="C456" s="2"/>
      <c r="D456" s="2"/>
      <c r="E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x14ac:dyDescent="0.25">
      <c r="A457" s="2"/>
      <c r="B457" s="2"/>
      <c r="C457" s="2"/>
      <c r="D457" s="2"/>
      <c r="E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x14ac:dyDescent="0.25">
      <c r="A458" s="2"/>
      <c r="B458" s="2"/>
      <c r="C458" s="2"/>
      <c r="D458" s="2"/>
      <c r="E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x14ac:dyDescent="0.25">
      <c r="A459" s="2"/>
      <c r="B459" s="2"/>
      <c r="C459" s="2"/>
      <c r="D459" s="2"/>
      <c r="E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x14ac:dyDescent="0.25">
      <c r="A460" s="2"/>
      <c r="B460" s="2"/>
      <c r="C460" s="2"/>
      <c r="D460" s="2"/>
      <c r="E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x14ac:dyDescent="0.25">
      <c r="A461" s="2"/>
      <c r="B461" s="2"/>
      <c r="C461" s="2"/>
      <c r="D461" s="2"/>
      <c r="E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x14ac:dyDescent="0.25">
      <c r="A462" s="2"/>
      <c r="B462" s="2"/>
      <c r="C462" s="2"/>
      <c r="D462" s="2"/>
      <c r="E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x14ac:dyDescent="0.25">
      <c r="A463" s="2"/>
      <c r="B463" s="2"/>
      <c r="C463" s="2"/>
      <c r="D463" s="2"/>
      <c r="E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x14ac:dyDescent="0.25">
      <c r="A464" s="2"/>
      <c r="B464" s="2"/>
      <c r="C464" s="2"/>
      <c r="D464" s="2"/>
      <c r="E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x14ac:dyDescent="0.25">
      <c r="A465" s="2"/>
      <c r="B465" s="2"/>
      <c r="C465" s="2"/>
      <c r="D465" s="2"/>
      <c r="E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x14ac:dyDescent="0.25">
      <c r="A466" s="2"/>
      <c r="B466" s="2"/>
      <c r="C466" s="2"/>
      <c r="D466" s="2"/>
      <c r="E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x14ac:dyDescent="0.25">
      <c r="A467" s="2"/>
      <c r="B467" s="2"/>
      <c r="C467" s="2"/>
      <c r="D467" s="2"/>
      <c r="E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x14ac:dyDescent="0.25">
      <c r="A468" s="2"/>
      <c r="B468" s="2"/>
      <c r="C468" s="2"/>
      <c r="D468" s="2"/>
      <c r="E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x14ac:dyDescent="0.25">
      <c r="A469" s="2"/>
      <c r="B469" s="2"/>
      <c r="C469" s="2"/>
      <c r="D469" s="2"/>
      <c r="E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x14ac:dyDescent="0.25">
      <c r="A470" s="2"/>
      <c r="B470" s="2"/>
      <c r="C470" s="2"/>
      <c r="D470" s="2"/>
      <c r="E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x14ac:dyDescent="0.25">
      <c r="A471" s="2"/>
      <c r="B471" s="2"/>
      <c r="C471" s="2"/>
      <c r="D471" s="2"/>
      <c r="E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x14ac:dyDescent="0.25">
      <c r="A472" s="2"/>
      <c r="B472" s="2"/>
      <c r="C472" s="2"/>
      <c r="D472" s="2"/>
      <c r="E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x14ac:dyDescent="0.25">
      <c r="A473" s="2"/>
      <c r="B473" s="2"/>
      <c r="C473" s="2"/>
      <c r="D473" s="2"/>
      <c r="E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x14ac:dyDescent="0.25">
      <c r="A474" s="2"/>
      <c r="B474" s="2"/>
      <c r="C474" s="2"/>
      <c r="D474" s="2"/>
      <c r="E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x14ac:dyDescent="0.25">
      <c r="A475" s="2"/>
      <c r="B475" s="2"/>
      <c r="C475" s="2"/>
      <c r="D475" s="2"/>
      <c r="E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x14ac:dyDescent="0.25">
      <c r="A476" s="2"/>
      <c r="B476" s="2"/>
      <c r="C476" s="2"/>
      <c r="D476" s="2"/>
      <c r="E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x14ac:dyDescent="0.25">
      <c r="A477" s="2"/>
      <c r="B477" s="2"/>
      <c r="C477" s="2"/>
      <c r="D477" s="2"/>
      <c r="E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x14ac:dyDescent="0.25">
      <c r="A478" s="2"/>
      <c r="B478" s="2"/>
      <c r="C478" s="2"/>
      <c r="D478" s="2"/>
      <c r="E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x14ac:dyDescent="0.25">
      <c r="A479" s="2"/>
      <c r="B479" s="2"/>
      <c r="C479" s="2"/>
      <c r="D479" s="2"/>
      <c r="E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x14ac:dyDescent="0.25">
      <c r="A480" s="2"/>
      <c r="B480" s="2"/>
      <c r="C480" s="2"/>
      <c r="D480" s="2"/>
      <c r="E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x14ac:dyDescent="0.25">
      <c r="A481" s="2"/>
      <c r="B481" s="2"/>
      <c r="C481" s="2"/>
      <c r="D481" s="2"/>
      <c r="E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x14ac:dyDescent="0.25">
      <c r="A482" s="2"/>
      <c r="B482" s="2"/>
      <c r="C482" s="2"/>
      <c r="D482" s="2"/>
      <c r="E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x14ac:dyDescent="0.25">
      <c r="A483" s="2"/>
      <c r="B483" s="2"/>
      <c r="C483" s="2"/>
      <c r="D483" s="2"/>
      <c r="E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x14ac:dyDescent="0.25">
      <c r="A484" s="2"/>
      <c r="B484" s="2"/>
      <c r="C484" s="2"/>
      <c r="D484" s="2"/>
      <c r="E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x14ac:dyDescent="0.25">
      <c r="A485" s="2"/>
      <c r="B485" s="2"/>
      <c r="C485" s="2"/>
      <c r="D485" s="2"/>
      <c r="E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x14ac:dyDescent="0.25">
      <c r="A486" s="2"/>
      <c r="B486" s="2"/>
      <c r="C486" s="2"/>
      <c r="D486" s="2"/>
      <c r="E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x14ac:dyDescent="0.25">
      <c r="A487" s="2"/>
      <c r="B487" s="2"/>
      <c r="C487" s="2"/>
      <c r="D487" s="2"/>
      <c r="E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x14ac:dyDescent="0.25">
      <c r="A488" s="2"/>
      <c r="B488" s="2"/>
      <c r="C488" s="2"/>
      <c r="D488" s="2"/>
      <c r="E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x14ac:dyDescent="0.25">
      <c r="A489" s="2"/>
      <c r="B489" s="2"/>
      <c r="C489" s="2"/>
      <c r="D489" s="2"/>
      <c r="E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x14ac:dyDescent="0.25">
      <c r="A490" s="2"/>
      <c r="B490" s="2"/>
      <c r="C490" s="2"/>
      <c r="D490" s="2"/>
      <c r="E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x14ac:dyDescent="0.25">
      <c r="A491" s="2"/>
      <c r="B491" s="2"/>
      <c r="C491" s="2"/>
      <c r="D491" s="2"/>
      <c r="E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x14ac:dyDescent="0.25">
      <c r="A492" s="2"/>
      <c r="B492" s="2"/>
      <c r="C492" s="2"/>
      <c r="D492" s="2"/>
      <c r="E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x14ac:dyDescent="0.25">
      <c r="A493" s="2"/>
      <c r="B493" s="2"/>
      <c r="C493" s="2"/>
      <c r="D493" s="2"/>
      <c r="E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x14ac:dyDescent="0.25">
      <c r="A494" s="2"/>
      <c r="B494" s="2"/>
      <c r="C494" s="2"/>
      <c r="D494" s="2"/>
      <c r="E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x14ac:dyDescent="0.25">
      <c r="A495" s="2"/>
      <c r="B495" s="2"/>
      <c r="C495" s="2"/>
      <c r="D495" s="2"/>
      <c r="E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x14ac:dyDescent="0.25">
      <c r="A496" s="2"/>
      <c r="B496" s="2"/>
      <c r="C496" s="2"/>
      <c r="D496" s="2"/>
      <c r="E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x14ac:dyDescent="0.25">
      <c r="A497" s="2"/>
      <c r="B497" s="2"/>
      <c r="C497" s="2"/>
      <c r="D497" s="2"/>
      <c r="E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x14ac:dyDescent="0.25">
      <c r="A498" s="2"/>
      <c r="B498" s="2"/>
      <c r="C498" s="2"/>
      <c r="D498" s="2"/>
      <c r="E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x14ac:dyDescent="0.25">
      <c r="A499" s="2"/>
      <c r="B499" s="2"/>
      <c r="C499" s="2"/>
      <c r="D499" s="2"/>
      <c r="E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x14ac:dyDescent="0.25">
      <c r="A500" s="2"/>
      <c r="B500" s="2"/>
      <c r="C500" s="2"/>
      <c r="D500" s="2"/>
      <c r="E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x14ac:dyDescent="0.25">
      <c r="A501" s="2"/>
      <c r="B501" s="2"/>
      <c r="C501" s="2"/>
      <c r="D501" s="2"/>
      <c r="E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x14ac:dyDescent="0.25">
      <c r="A502" s="2"/>
      <c r="B502" s="2"/>
      <c r="C502" s="2"/>
      <c r="D502" s="2"/>
      <c r="E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x14ac:dyDescent="0.25">
      <c r="A503" s="2"/>
      <c r="B503" s="2"/>
      <c r="C503" s="2"/>
      <c r="D503" s="2"/>
      <c r="E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x14ac:dyDescent="0.25">
      <c r="A504" s="2"/>
      <c r="B504" s="2"/>
      <c r="C504" s="2"/>
      <c r="D504" s="2"/>
      <c r="E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x14ac:dyDescent="0.25">
      <c r="A505" s="2"/>
      <c r="B505" s="2"/>
      <c r="C505" s="2"/>
      <c r="D505" s="2"/>
      <c r="E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x14ac:dyDescent="0.25">
      <c r="A506" s="2"/>
      <c r="B506" s="2"/>
      <c r="C506" s="2"/>
      <c r="D506" s="2"/>
      <c r="E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x14ac:dyDescent="0.25">
      <c r="A507" s="2"/>
      <c r="B507" s="2"/>
      <c r="C507" s="2"/>
      <c r="D507" s="2"/>
      <c r="E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x14ac:dyDescent="0.25">
      <c r="A508" s="2"/>
      <c r="B508" s="2"/>
      <c r="C508" s="2"/>
      <c r="D508" s="2"/>
      <c r="E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x14ac:dyDescent="0.25">
      <c r="A509" s="2"/>
      <c r="B509" s="2"/>
      <c r="C509" s="2"/>
      <c r="D509" s="2"/>
      <c r="E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x14ac:dyDescent="0.25">
      <c r="A510" s="2"/>
      <c r="B510" s="2"/>
      <c r="C510" s="2"/>
      <c r="D510" s="2"/>
      <c r="E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x14ac:dyDescent="0.25">
      <c r="A511" s="2"/>
      <c r="B511" s="2"/>
      <c r="C511" s="2"/>
      <c r="D511" s="2"/>
      <c r="E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x14ac:dyDescent="0.25">
      <c r="A512" s="2"/>
      <c r="B512" s="2"/>
      <c r="C512" s="2"/>
      <c r="D512" s="2"/>
      <c r="E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x14ac:dyDescent="0.25">
      <c r="A513" s="2"/>
      <c r="B513" s="2"/>
      <c r="C513" s="2"/>
      <c r="D513" s="2"/>
      <c r="E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x14ac:dyDescent="0.25">
      <c r="A514" s="2"/>
      <c r="B514" s="2"/>
      <c r="C514" s="2"/>
      <c r="D514" s="2"/>
      <c r="E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x14ac:dyDescent="0.25">
      <c r="A515" s="2"/>
      <c r="B515" s="2"/>
      <c r="C515" s="2"/>
      <c r="D515" s="2"/>
      <c r="E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x14ac:dyDescent="0.25">
      <c r="A516" s="2"/>
      <c r="B516" s="2"/>
      <c r="C516" s="2"/>
      <c r="D516" s="2"/>
      <c r="E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x14ac:dyDescent="0.25">
      <c r="A517" s="2"/>
      <c r="B517" s="2"/>
      <c r="C517" s="2"/>
      <c r="D517" s="2"/>
      <c r="E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x14ac:dyDescent="0.25">
      <c r="A518" s="2"/>
      <c r="B518" s="2"/>
      <c r="C518" s="2"/>
      <c r="D518" s="2"/>
      <c r="E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x14ac:dyDescent="0.25">
      <c r="A519" s="2"/>
      <c r="B519" s="2"/>
      <c r="C519" s="2"/>
      <c r="D519" s="2"/>
      <c r="E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x14ac:dyDescent="0.25">
      <c r="A520" s="2"/>
      <c r="B520" s="2"/>
      <c r="C520" s="2"/>
      <c r="D520" s="2"/>
      <c r="E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x14ac:dyDescent="0.25">
      <c r="A521" s="2"/>
      <c r="B521" s="2"/>
      <c r="C521" s="2"/>
      <c r="D521" s="2"/>
      <c r="E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x14ac:dyDescent="0.25">
      <c r="A522" s="2"/>
      <c r="B522" s="2"/>
      <c r="C522" s="2"/>
      <c r="D522" s="2"/>
      <c r="E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x14ac:dyDescent="0.25">
      <c r="A523" s="2"/>
      <c r="B523" s="2"/>
      <c r="C523" s="2"/>
      <c r="D523" s="2"/>
      <c r="E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x14ac:dyDescent="0.25">
      <c r="A524" s="2"/>
      <c r="B524" s="2"/>
      <c r="C524" s="2"/>
      <c r="D524" s="2"/>
      <c r="E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x14ac:dyDescent="0.25">
      <c r="A525" s="2"/>
      <c r="B525" s="2"/>
      <c r="C525" s="2"/>
      <c r="D525" s="2"/>
      <c r="E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x14ac:dyDescent="0.25">
      <c r="A526" s="2"/>
      <c r="B526" s="2"/>
      <c r="C526" s="2"/>
      <c r="D526" s="2"/>
      <c r="E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x14ac:dyDescent="0.25">
      <c r="A527" s="2"/>
      <c r="B527" s="2"/>
      <c r="C527" s="2"/>
      <c r="D527" s="2"/>
      <c r="E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x14ac:dyDescent="0.25">
      <c r="A528" s="2"/>
      <c r="B528" s="2"/>
      <c r="C528" s="2"/>
      <c r="D528" s="2"/>
      <c r="E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x14ac:dyDescent="0.25">
      <c r="A529" s="2"/>
      <c r="B529" s="2"/>
      <c r="C529" s="2"/>
      <c r="D529" s="2"/>
      <c r="E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x14ac:dyDescent="0.25">
      <c r="A530" s="2"/>
      <c r="B530" s="2"/>
      <c r="C530" s="2"/>
      <c r="D530" s="2"/>
      <c r="E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x14ac:dyDescent="0.25">
      <c r="A531" s="2"/>
      <c r="B531" s="2"/>
      <c r="C531" s="2"/>
      <c r="D531" s="2"/>
      <c r="E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x14ac:dyDescent="0.25">
      <c r="A532" s="2"/>
      <c r="B532" s="2"/>
      <c r="C532" s="2"/>
      <c r="D532" s="2"/>
      <c r="E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x14ac:dyDescent="0.25">
      <c r="A533" s="2"/>
      <c r="B533" s="2"/>
      <c r="C533" s="2"/>
      <c r="D533" s="2"/>
      <c r="E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x14ac:dyDescent="0.25">
      <c r="A534" s="2"/>
      <c r="B534" s="2"/>
      <c r="C534" s="2"/>
      <c r="D534" s="2"/>
      <c r="E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x14ac:dyDescent="0.25">
      <c r="A535" s="2"/>
      <c r="B535" s="2"/>
      <c r="C535" s="2"/>
      <c r="D535" s="2"/>
      <c r="E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x14ac:dyDescent="0.25">
      <c r="A536" s="2"/>
      <c r="B536" s="2"/>
      <c r="C536" s="2"/>
      <c r="D536" s="2"/>
      <c r="E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x14ac:dyDescent="0.25">
      <c r="A537" s="2"/>
      <c r="B537" s="2"/>
      <c r="C537" s="2"/>
      <c r="D537" s="2"/>
      <c r="E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x14ac:dyDescent="0.25">
      <c r="A538" s="2"/>
      <c r="B538" s="2"/>
      <c r="C538" s="2"/>
      <c r="D538" s="2"/>
      <c r="E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x14ac:dyDescent="0.25">
      <c r="A539" s="2"/>
      <c r="B539" s="2"/>
      <c r="C539" s="2"/>
      <c r="D539" s="2"/>
      <c r="E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x14ac:dyDescent="0.25">
      <c r="A540" s="2"/>
      <c r="B540" s="2"/>
      <c r="C540" s="2"/>
      <c r="D540" s="2"/>
      <c r="E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x14ac:dyDescent="0.25">
      <c r="A541" s="2"/>
      <c r="B541" s="2"/>
      <c r="C541" s="2"/>
      <c r="D541" s="2"/>
      <c r="E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x14ac:dyDescent="0.25">
      <c r="A542" s="2"/>
      <c r="B542" s="2"/>
      <c r="C542" s="2"/>
      <c r="D542" s="2"/>
      <c r="E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x14ac:dyDescent="0.25">
      <c r="A543" s="2"/>
      <c r="B543" s="2"/>
      <c r="C543" s="2"/>
      <c r="D543" s="2"/>
      <c r="E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x14ac:dyDescent="0.25">
      <c r="A544" s="2"/>
      <c r="B544" s="2"/>
      <c r="C544" s="2"/>
      <c r="D544" s="2"/>
      <c r="E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x14ac:dyDescent="0.25">
      <c r="A545" s="2"/>
      <c r="B545" s="2"/>
      <c r="C545" s="2"/>
      <c r="D545" s="2"/>
      <c r="E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x14ac:dyDescent="0.25">
      <c r="A546" s="2"/>
      <c r="B546" s="2"/>
      <c r="C546" s="2"/>
      <c r="D546" s="2"/>
      <c r="E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x14ac:dyDescent="0.25">
      <c r="A547" s="2"/>
      <c r="B547" s="2"/>
      <c r="C547" s="2"/>
      <c r="D547" s="2"/>
      <c r="E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x14ac:dyDescent="0.25">
      <c r="A548" s="2"/>
      <c r="B548" s="2"/>
      <c r="C548" s="2"/>
      <c r="D548" s="2"/>
      <c r="E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x14ac:dyDescent="0.25">
      <c r="A549" s="2"/>
      <c r="B549" s="2"/>
      <c r="C549" s="2"/>
      <c r="D549" s="2"/>
      <c r="E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x14ac:dyDescent="0.25">
      <c r="A550" s="2"/>
      <c r="B550" s="2"/>
      <c r="C550" s="2"/>
      <c r="D550" s="2"/>
      <c r="E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x14ac:dyDescent="0.25">
      <c r="A551" s="2"/>
      <c r="B551" s="2"/>
      <c r="C551" s="2"/>
      <c r="D551" s="2"/>
      <c r="E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x14ac:dyDescent="0.25">
      <c r="A552" s="2"/>
      <c r="B552" s="2"/>
      <c r="C552" s="2"/>
      <c r="D552" s="2"/>
      <c r="E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x14ac:dyDescent="0.25">
      <c r="A553" s="2"/>
      <c r="B553" s="2"/>
      <c r="C553" s="2"/>
      <c r="D553" s="2"/>
      <c r="E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x14ac:dyDescent="0.25">
      <c r="A554" s="2"/>
      <c r="B554" s="2"/>
      <c r="C554" s="2"/>
      <c r="D554" s="2"/>
      <c r="E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x14ac:dyDescent="0.25">
      <c r="A555" s="2"/>
      <c r="B555" s="2"/>
      <c r="C555" s="2"/>
      <c r="D555" s="2"/>
      <c r="E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x14ac:dyDescent="0.25">
      <c r="A556" s="2"/>
      <c r="B556" s="2"/>
      <c r="C556" s="2"/>
      <c r="D556" s="2"/>
      <c r="E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x14ac:dyDescent="0.25">
      <c r="A557" s="2"/>
      <c r="B557" s="2"/>
      <c r="C557" s="2"/>
      <c r="D557" s="2"/>
      <c r="E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x14ac:dyDescent="0.25">
      <c r="A558" s="2"/>
      <c r="B558" s="2"/>
      <c r="C558" s="2"/>
      <c r="D558" s="2"/>
      <c r="E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x14ac:dyDescent="0.25">
      <c r="A559" s="2"/>
      <c r="B559" s="2"/>
      <c r="C559" s="2"/>
      <c r="D559" s="2"/>
      <c r="E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x14ac:dyDescent="0.25">
      <c r="A560" s="2"/>
      <c r="B560" s="2"/>
      <c r="C560" s="2"/>
      <c r="D560" s="2"/>
      <c r="E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x14ac:dyDescent="0.25">
      <c r="A561" s="2"/>
      <c r="B561" s="2"/>
      <c r="C561" s="2"/>
      <c r="D561" s="2"/>
      <c r="E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x14ac:dyDescent="0.25">
      <c r="A562" s="2"/>
      <c r="B562" s="2"/>
      <c r="C562" s="2"/>
      <c r="D562" s="2"/>
      <c r="E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x14ac:dyDescent="0.25">
      <c r="A563" s="2"/>
      <c r="B563" s="2"/>
      <c r="C563" s="2"/>
      <c r="D563" s="2"/>
      <c r="E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x14ac:dyDescent="0.25">
      <c r="A564" s="2"/>
      <c r="B564" s="2"/>
      <c r="C564" s="2"/>
      <c r="D564" s="2"/>
      <c r="E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x14ac:dyDescent="0.25">
      <c r="A565" s="2"/>
      <c r="B565" s="2"/>
      <c r="C565" s="2"/>
      <c r="D565" s="2"/>
      <c r="E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x14ac:dyDescent="0.25">
      <c r="A566" s="2"/>
      <c r="B566" s="2"/>
      <c r="C566" s="2"/>
      <c r="D566" s="2"/>
      <c r="E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x14ac:dyDescent="0.25">
      <c r="A567" s="2"/>
      <c r="B567" s="2"/>
      <c r="C567" s="2"/>
      <c r="D567" s="2"/>
      <c r="E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x14ac:dyDescent="0.25">
      <c r="A568" s="2"/>
      <c r="B568" s="2"/>
      <c r="C568" s="2"/>
      <c r="D568" s="2"/>
      <c r="E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x14ac:dyDescent="0.25">
      <c r="A569" s="2"/>
      <c r="B569" s="2"/>
      <c r="C569" s="2"/>
      <c r="D569" s="2"/>
      <c r="E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x14ac:dyDescent="0.25">
      <c r="A570" s="2"/>
      <c r="B570" s="2"/>
      <c r="C570" s="2"/>
      <c r="D570" s="2"/>
      <c r="E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x14ac:dyDescent="0.25">
      <c r="A571" s="2"/>
      <c r="B571" s="2"/>
      <c r="C571" s="2"/>
      <c r="D571" s="2"/>
      <c r="E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x14ac:dyDescent="0.25">
      <c r="A572" s="2"/>
      <c r="B572" s="2"/>
      <c r="C572" s="2"/>
      <c r="D572" s="2"/>
      <c r="E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x14ac:dyDescent="0.25">
      <c r="A573" s="2"/>
      <c r="B573" s="2"/>
      <c r="C573" s="2"/>
      <c r="D573" s="2"/>
      <c r="E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x14ac:dyDescent="0.25">
      <c r="A574" s="2"/>
      <c r="B574" s="2"/>
      <c r="C574" s="2"/>
      <c r="D574" s="2"/>
      <c r="E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x14ac:dyDescent="0.25">
      <c r="A575" s="2"/>
      <c r="B575" s="2"/>
      <c r="C575" s="2"/>
      <c r="D575" s="2"/>
      <c r="E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x14ac:dyDescent="0.25">
      <c r="A576" s="2"/>
      <c r="B576" s="2"/>
      <c r="C576" s="2"/>
      <c r="D576" s="2"/>
      <c r="E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x14ac:dyDescent="0.25">
      <c r="A577" s="2"/>
      <c r="B577" s="2"/>
      <c r="C577" s="2"/>
      <c r="D577" s="2"/>
      <c r="E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x14ac:dyDescent="0.25">
      <c r="A578" s="2"/>
      <c r="B578" s="2"/>
      <c r="C578" s="2"/>
      <c r="D578" s="2"/>
      <c r="E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x14ac:dyDescent="0.25">
      <c r="A579" s="2"/>
      <c r="B579" s="2"/>
      <c r="C579" s="2"/>
      <c r="D579" s="2"/>
      <c r="E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x14ac:dyDescent="0.25">
      <c r="A580" s="2"/>
      <c r="B580" s="2"/>
      <c r="C580" s="2"/>
      <c r="D580" s="2"/>
      <c r="E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x14ac:dyDescent="0.25">
      <c r="A581" s="2"/>
      <c r="B581" s="2"/>
      <c r="C581" s="2"/>
      <c r="D581" s="2"/>
      <c r="E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x14ac:dyDescent="0.25">
      <c r="A582" s="2"/>
      <c r="B582" s="2"/>
      <c r="C582" s="2"/>
      <c r="D582" s="2"/>
      <c r="E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x14ac:dyDescent="0.25">
      <c r="A583" s="2"/>
      <c r="B583" s="2"/>
      <c r="C583" s="2"/>
      <c r="D583" s="2"/>
      <c r="E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x14ac:dyDescent="0.25">
      <c r="A584" s="2"/>
      <c r="B584" s="2"/>
      <c r="C584" s="2"/>
      <c r="D584" s="2"/>
      <c r="E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x14ac:dyDescent="0.25">
      <c r="A585" s="2"/>
      <c r="B585" s="2"/>
      <c r="C585" s="2"/>
      <c r="D585" s="2"/>
      <c r="E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x14ac:dyDescent="0.25">
      <c r="A586" s="2"/>
      <c r="B586" s="2"/>
      <c r="C586" s="2"/>
      <c r="D586" s="2"/>
      <c r="E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x14ac:dyDescent="0.25">
      <c r="A587" s="2"/>
      <c r="B587" s="2"/>
      <c r="C587" s="2"/>
      <c r="D587" s="2"/>
      <c r="E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x14ac:dyDescent="0.25">
      <c r="A588" s="2"/>
      <c r="B588" s="2"/>
      <c r="C588" s="2"/>
      <c r="D588" s="2"/>
      <c r="E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x14ac:dyDescent="0.25">
      <c r="A589" s="2"/>
      <c r="B589" s="2"/>
      <c r="C589" s="2"/>
      <c r="D589" s="2"/>
      <c r="E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x14ac:dyDescent="0.25">
      <c r="A590" s="2"/>
      <c r="B590" s="2"/>
      <c r="C590" s="2"/>
      <c r="D590" s="2"/>
      <c r="E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x14ac:dyDescent="0.25">
      <c r="A591" s="2"/>
      <c r="B591" s="2"/>
      <c r="C591" s="2"/>
      <c r="D591" s="2"/>
      <c r="E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x14ac:dyDescent="0.25">
      <c r="A592" s="2"/>
      <c r="B592" s="2"/>
      <c r="C592" s="2"/>
      <c r="D592" s="2"/>
      <c r="E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x14ac:dyDescent="0.25">
      <c r="A593" s="2"/>
      <c r="B593" s="2"/>
      <c r="C593" s="2"/>
      <c r="D593" s="2"/>
      <c r="E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x14ac:dyDescent="0.25">
      <c r="A594" s="2"/>
      <c r="B594" s="2"/>
      <c r="C594" s="2"/>
      <c r="D594" s="2"/>
      <c r="E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x14ac:dyDescent="0.25">
      <c r="A595" s="2"/>
      <c r="B595" s="2"/>
      <c r="C595" s="2"/>
      <c r="D595" s="2"/>
      <c r="E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x14ac:dyDescent="0.25">
      <c r="A596" s="2"/>
      <c r="B596" s="2"/>
      <c r="C596" s="2"/>
      <c r="D596" s="2"/>
      <c r="E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x14ac:dyDescent="0.25">
      <c r="A597" s="2"/>
      <c r="B597" s="2"/>
      <c r="C597" s="2"/>
      <c r="D597" s="2"/>
      <c r="E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x14ac:dyDescent="0.25">
      <c r="A598" s="2"/>
      <c r="B598" s="2"/>
      <c r="C598" s="2"/>
      <c r="D598" s="2"/>
      <c r="E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x14ac:dyDescent="0.25">
      <c r="A599" s="2"/>
      <c r="B599" s="2"/>
      <c r="C599" s="2"/>
      <c r="D599" s="2"/>
      <c r="E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x14ac:dyDescent="0.25">
      <c r="A600" s="2"/>
      <c r="B600" s="2"/>
      <c r="C600" s="2"/>
      <c r="D600" s="2"/>
      <c r="E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x14ac:dyDescent="0.25">
      <c r="A601" s="2"/>
      <c r="B601" s="2"/>
      <c r="C601" s="2"/>
      <c r="D601" s="2"/>
      <c r="E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x14ac:dyDescent="0.25">
      <c r="A602" s="2"/>
      <c r="B602" s="2"/>
      <c r="C602" s="2"/>
      <c r="D602" s="2"/>
      <c r="E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x14ac:dyDescent="0.25">
      <c r="A603" s="2"/>
      <c r="B603" s="2"/>
      <c r="C603" s="2"/>
      <c r="D603" s="2"/>
      <c r="E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x14ac:dyDescent="0.25">
      <c r="A604" s="2"/>
      <c r="B604" s="2"/>
      <c r="C604" s="2"/>
      <c r="D604" s="2"/>
      <c r="E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x14ac:dyDescent="0.25">
      <c r="A605" s="2"/>
      <c r="B605" s="2"/>
      <c r="C605" s="2"/>
      <c r="D605" s="2"/>
      <c r="E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x14ac:dyDescent="0.25">
      <c r="A606" s="2"/>
      <c r="B606" s="2"/>
      <c r="C606" s="2"/>
      <c r="D606" s="2"/>
      <c r="E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x14ac:dyDescent="0.25">
      <c r="A607" s="2"/>
      <c r="B607" s="2"/>
      <c r="C607" s="2"/>
      <c r="D607" s="2"/>
      <c r="E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x14ac:dyDescent="0.25">
      <c r="A608" s="2"/>
      <c r="B608" s="2"/>
      <c r="C608" s="2"/>
      <c r="D608" s="2"/>
      <c r="E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x14ac:dyDescent="0.25">
      <c r="A609" s="2"/>
      <c r="B609" s="2"/>
      <c r="C609" s="2"/>
      <c r="D609" s="2"/>
      <c r="E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x14ac:dyDescent="0.25">
      <c r="A610" s="2"/>
      <c r="B610" s="2"/>
      <c r="C610" s="2"/>
      <c r="D610" s="2"/>
      <c r="E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x14ac:dyDescent="0.25">
      <c r="A611" s="2"/>
      <c r="B611" s="2"/>
      <c r="C611" s="2"/>
      <c r="D611" s="2"/>
      <c r="E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x14ac:dyDescent="0.25">
      <c r="A612" s="2"/>
      <c r="B612" s="2"/>
      <c r="C612" s="2"/>
      <c r="D612" s="2"/>
      <c r="E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x14ac:dyDescent="0.25">
      <c r="A613" s="2"/>
      <c r="B613" s="2"/>
      <c r="C613" s="2"/>
      <c r="D613" s="2"/>
      <c r="E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x14ac:dyDescent="0.25">
      <c r="A614" s="2"/>
      <c r="B614" s="2"/>
      <c r="C614" s="2"/>
      <c r="D614" s="2"/>
      <c r="E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x14ac:dyDescent="0.25">
      <c r="A615" s="2"/>
      <c r="B615" s="2"/>
      <c r="C615" s="2"/>
      <c r="D615" s="2"/>
      <c r="E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x14ac:dyDescent="0.25">
      <c r="A616" s="2"/>
      <c r="B616" s="2"/>
      <c r="C616" s="2"/>
      <c r="D616" s="2"/>
      <c r="E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x14ac:dyDescent="0.25">
      <c r="A617" s="2"/>
      <c r="B617" s="2"/>
      <c r="C617" s="2"/>
      <c r="D617" s="2"/>
      <c r="E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x14ac:dyDescent="0.25">
      <c r="A618" s="2"/>
      <c r="B618" s="2"/>
      <c r="C618" s="2"/>
      <c r="D618" s="2"/>
      <c r="E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x14ac:dyDescent="0.25">
      <c r="A619" s="2"/>
      <c r="B619" s="2"/>
      <c r="C619" s="2"/>
      <c r="D619" s="2"/>
      <c r="E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x14ac:dyDescent="0.25">
      <c r="A620" s="2"/>
      <c r="B620" s="2"/>
      <c r="C620" s="2"/>
      <c r="D620" s="2"/>
      <c r="E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x14ac:dyDescent="0.25">
      <c r="A621" s="2"/>
      <c r="B621" s="2"/>
      <c r="C621" s="2"/>
      <c r="D621" s="2"/>
      <c r="E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x14ac:dyDescent="0.25">
      <c r="A622" s="2"/>
      <c r="B622" s="2"/>
      <c r="C622" s="2"/>
      <c r="D622" s="2"/>
      <c r="E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x14ac:dyDescent="0.25">
      <c r="A623" s="2"/>
      <c r="B623" s="2"/>
      <c r="C623" s="2"/>
      <c r="D623" s="2"/>
      <c r="E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x14ac:dyDescent="0.25">
      <c r="A624" s="2"/>
      <c r="B624" s="2"/>
      <c r="C624" s="2"/>
      <c r="D624" s="2"/>
      <c r="E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x14ac:dyDescent="0.25">
      <c r="A625" s="2"/>
      <c r="B625" s="2"/>
      <c r="C625" s="2"/>
      <c r="D625" s="2"/>
      <c r="E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x14ac:dyDescent="0.25">
      <c r="A626" s="2"/>
      <c r="B626" s="2"/>
      <c r="C626" s="2"/>
      <c r="D626" s="2"/>
      <c r="E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x14ac:dyDescent="0.25">
      <c r="A627" s="2"/>
      <c r="B627" s="2"/>
      <c r="C627" s="2"/>
      <c r="D627" s="2"/>
      <c r="E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x14ac:dyDescent="0.25">
      <c r="A628" s="2"/>
      <c r="B628" s="2"/>
      <c r="C628" s="2"/>
      <c r="D628" s="2"/>
      <c r="E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x14ac:dyDescent="0.25">
      <c r="A629" s="2"/>
      <c r="B629" s="2"/>
      <c r="C629" s="2"/>
      <c r="D629" s="2"/>
      <c r="E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x14ac:dyDescent="0.25">
      <c r="A630" s="2"/>
      <c r="B630" s="2"/>
      <c r="C630" s="2"/>
      <c r="D630" s="2"/>
      <c r="E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x14ac:dyDescent="0.25">
      <c r="A631" s="2"/>
      <c r="B631" s="2"/>
      <c r="C631" s="2"/>
      <c r="D631" s="2"/>
      <c r="E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x14ac:dyDescent="0.25">
      <c r="A632" s="2"/>
      <c r="B632" s="2"/>
      <c r="C632" s="2"/>
      <c r="D632" s="2"/>
      <c r="E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x14ac:dyDescent="0.25">
      <c r="A633" s="2"/>
      <c r="B633" s="2"/>
      <c r="C633" s="2"/>
      <c r="D633" s="2"/>
      <c r="E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x14ac:dyDescent="0.25">
      <c r="A634" s="2"/>
      <c r="B634" s="2"/>
      <c r="C634" s="2"/>
      <c r="D634" s="2"/>
      <c r="E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x14ac:dyDescent="0.25">
      <c r="A635" s="2"/>
      <c r="B635" s="2"/>
      <c r="C635" s="2"/>
      <c r="D635" s="2"/>
      <c r="E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x14ac:dyDescent="0.25">
      <c r="A636" s="2"/>
      <c r="B636" s="2"/>
      <c r="C636" s="2"/>
      <c r="D636" s="2"/>
      <c r="E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x14ac:dyDescent="0.25">
      <c r="A637" s="2"/>
      <c r="B637" s="2"/>
      <c r="C637" s="2"/>
      <c r="D637" s="2"/>
      <c r="E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x14ac:dyDescent="0.25">
      <c r="A638" s="2"/>
      <c r="B638" s="2"/>
      <c r="C638" s="2"/>
      <c r="D638" s="2"/>
      <c r="E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x14ac:dyDescent="0.25">
      <c r="A639" s="2"/>
      <c r="B639" s="2"/>
      <c r="C639" s="2"/>
      <c r="D639" s="2"/>
      <c r="E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x14ac:dyDescent="0.25">
      <c r="A640" s="2"/>
      <c r="B640" s="2"/>
      <c r="C640" s="2"/>
      <c r="D640" s="2"/>
      <c r="E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x14ac:dyDescent="0.25">
      <c r="A641" s="2"/>
      <c r="B641" s="2"/>
      <c r="C641" s="2"/>
      <c r="D641" s="2"/>
      <c r="E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x14ac:dyDescent="0.25">
      <c r="A642" s="2"/>
      <c r="B642" s="2"/>
      <c r="C642" s="2"/>
      <c r="D642" s="2"/>
      <c r="E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x14ac:dyDescent="0.25">
      <c r="A643" s="2"/>
      <c r="B643" s="2"/>
      <c r="C643" s="2"/>
      <c r="D643" s="2"/>
      <c r="E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x14ac:dyDescent="0.25">
      <c r="A644" s="2"/>
      <c r="B644" s="2"/>
      <c r="C644" s="2"/>
      <c r="D644" s="2"/>
      <c r="E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x14ac:dyDescent="0.25">
      <c r="A645" s="2"/>
      <c r="B645" s="2"/>
      <c r="C645" s="2"/>
      <c r="D645" s="2"/>
      <c r="E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x14ac:dyDescent="0.25">
      <c r="A646" s="2"/>
      <c r="B646" s="2"/>
      <c r="C646" s="2"/>
      <c r="D646" s="2"/>
      <c r="E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x14ac:dyDescent="0.25">
      <c r="A647" s="2"/>
      <c r="B647" s="2"/>
      <c r="C647" s="2"/>
      <c r="D647" s="2"/>
      <c r="E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x14ac:dyDescent="0.25">
      <c r="A648" s="2"/>
      <c r="B648" s="2"/>
      <c r="C648" s="2"/>
      <c r="D648" s="2"/>
      <c r="E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x14ac:dyDescent="0.25">
      <c r="A649" s="2"/>
      <c r="B649" s="2"/>
      <c r="C649" s="2"/>
      <c r="D649" s="2"/>
      <c r="E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x14ac:dyDescent="0.25">
      <c r="A650" s="2"/>
      <c r="B650" s="2"/>
      <c r="C650" s="2"/>
      <c r="D650" s="2"/>
      <c r="E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x14ac:dyDescent="0.25">
      <c r="A651" s="2"/>
      <c r="B651" s="2"/>
      <c r="C651" s="2"/>
      <c r="D651" s="2"/>
      <c r="E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x14ac:dyDescent="0.25">
      <c r="A652" s="2"/>
      <c r="B652" s="2"/>
      <c r="C652" s="2"/>
      <c r="D652" s="2"/>
      <c r="E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x14ac:dyDescent="0.25">
      <c r="A653" s="2"/>
      <c r="B653" s="2"/>
      <c r="C653" s="2"/>
      <c r="D653" s="2"/>
      <c r="E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x14ac:dyDescent="0.25">
      <c r="A654" s="2"/>
      <c r="B654" s="2"/>
      <c r="C654" s="2"/>
      <c r="D654" s="2"/>
      <c r="E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x14ac:dyDescent="0.25">
      <c r="A655" s="2"/>
      <c r="B655" s="2"/>
      <c r="C655" s="2"/>
      <c r="D655" s="2"/>
      <c r="E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x14ac:dyDescent="0.25">
      <c r="A656" s="2"/>
      <c r="B656" s="2"/>
      <c r="C656" s="2"/>
      <c r="D656" s="2"/>
      <c r="E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x14ac:dyDescent="0.25">
      <c r="A657" s="2"/>
      <c r="B657" s="2"/>
      <c r="C657" s="2"/>
      <c r="D657" s="2"/>
      <c r="E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x14ac:dyDescent="0.25">
      <c r="A658" s="2"/>
      <c r="B658" s="2"/>
      <c r="C658" s="2"/>
      <c r="D658" s="2"/>
      <c r="E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x14ac:dyDescent="0.25">
      <c r="A659" s="2"/>
      <c r="B659" s="2"/>
      <c r="C659" s="2"/>
      <c r="D659" s="2"/>
      <c r="E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x14ac:dyDescent="0.25">
      <c r="A660" s="2"/>
      <c r="B660" s="2"/>
      <c r="C660" s="2"/>
      <c r="D660" s="2"/>
      <c r="E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x14ac:dyDescent="0.25">
      <c r="A661" s="2"/>
      <c r="B661" s="2"/>
      <c r="C661" s="2"/>
      <c r="D661" s="2"/>
      <c r="E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x14ac:dyDescent="0.25">
      <c r="A662" s="2"/>
      <c r="B662" s="2"/>
      <c r="C662" s="2"/>
      <c r="D662" s="2"/>
      <c r="E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x14ac:dyDescent="0.25">
      <c r="A663" s="2"/>
      <c r="B663" s="2"/>
      <c r="C663" s="2"/>
      <c r="D663" s="2"/>
      <c r="E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x14ac:dyDescent="0.25">
      <c r="A664" s="2"/>
      <c r="B664" s="2"/>
      <c r="C664" s="2"/>
      <c r="D664" s="2"/>
      <c r="E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x14ac:dyDescent="0.25">
      <c r="A665" s="2"/>
      <c r="B665" s="2"/>
      <c r="C665" s="2"/>
      <c r="D665" s="2"/>
      <c r="E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x14ac:dyDescent="0.25">
      <c r="A666" s="2"/>
      <c r="B666" s="2"/>
      <c r="C666" s="2"/>
      <c r="D666" s="2"/>
      <c r="E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x14ac:dyDescent="0.25">
      <c r="A667" s="2"/>
      <c r="B667" s="2"/>
      <c r="C667" s="2"/>
      <c r="D667" s="2"/>
      <c r="E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x14ac:dyDescent="0.25">
      <c r="A668" s="2"/>
      <c r="B668" s="2"/>
      <c r="C668" s="2"/>
      <c r="D668" s="2"/>
      <c r="E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x14ac:dyDescent="0.25">
      <c r="A669" s="2"/>
      <c r="B669" s="2"/>
      <c r="C669" s="2"/>
      <c r="D669" s="2"/>
      <c r="E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x14ac:dyDescent="0.25">
      <c r="A670" s="2"/>
      <c r="B670" s="2"/>
      <c r="C670" s="2"/>
      <c r="D670" s="2"/>
      <c r="E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x14ac:dyDescent="0.25">
      <c r="A671" s="2"/>
      <c r="B671" s="2"/>
      <c r="C671" s="2"/>
      <c r="D671" s="2"/>
      <c r="E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x14ac:dyDescent="0.25">
      <c r="A672" s="2"/>
      <c r="B672" s="2"/>
      <c r="C672" s="2"/>
      <c r="D672" s="2"/>
      <c r="E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x14ac:dyDescent="0.25">
      <c r="A673" s="2"/>
      <c r="B673" s="2"/>
      <c r="C673" s="2"/>
      <c r="D673" s="2"/>
      <c r="E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x14ac:dyDescent="0.25">
      <c r="A674" s="2"/>
      <c r="B674" s="2"/>
      <c r="C674" s="2"/>
      <c r="D674" s="2"/>
      <c r="E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x14ac:dyDescent="0.25">
      <c r="A675" s="2"/>
      <c r="B675" s="2"/>
      <c r="C675" s="2"/>
      <c r="D675" s="2"/>
      <c r="E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x14ac:dyDescent="0.25">
      <c r="A676" s="2"/>
      <c r="B676" s="2"/>
      <c r="C676" s="2"/>
      <c r="D676" s="2"/>
      <c r="E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x14ac:dyDescent="0.25">
      <c r="A677" s="2"/>
      <c r="B677" s="2"/>
      <c r="C677" s="2"/>
      <c r="D677" s="2"/>
      <c r="E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x14ac:dyDescent="0.25">
      <c r="A678" s="2"/>
      <c r="B678" s="2"/>
      <c r="C678" s="2"/>
      <c r="D678" s="2"/>
      <c r="E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x14ac:dyDescent="0.25">
      <c r="A679" s="2"/>
      <c r="B679" s="2"/>
      <c r="C679" s="2"/>
      <c r="D679" s="2"/>
      <c r="E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x14ac:dyDescent="0.25">
      <c r="A680" s="2"/>
      <c r="B680" s="2"/>
      <c r="C680" s="2"/>
      <c r="D680" s="2"/>
      <c r="E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x14ac:dyDescent="0.25">
      <c r="A681" s="2"/>
      <c r="B681" s="2"/>
      <c r="C681" s="2"/>
      <c r="D681" s="2"/>
      <c r="E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x14ac:dyDescent="0.25">
      <c r="A682" s="2"/>
      <c r="B682" s="2"/>
      <c r="C682" s="2"/>
      <c r="D682" s="2"/>
      <c r="E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x14ac:dyDescent="0.25">
      <c r="A683" s="2"/>
      <c r="B683" s="2"/>
      <c r="C683" s="2"/>
      <c r="D683" s="2"/>
      <c r="E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x14ac:dyDescent="0.25">
      <c r="A684" s="2"/>
      <c r="B684" s="2"/>
      <c r="C684" s="2"/>
      <c r="D684" s="2"/>
      <c r="E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x14ac:dyDescent="0.25">
      <c r="A685" s="2"/>
      <c r="B685" s="2"/>
      <c r="C685" s="2"/>
      <c r="D685" s="2"/>
      <c r="E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x14ac:dyDescent="0.25">
      <c r="A686" s="2"/>
      <c r="B686" s="2"/>
      <c r="C686" s="2"/>
      <c r="D686" s="2"/>
      <c r="E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x14ac:dyDescent="0.25">
      <c r="A687" s="2"/>
      <c r="B687" s="2"/>
      <c r="C687" s="2"/>
      <c r="D687" s="2"/>
      <c r="E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x14ac:dyDescent="0.25">
      <c r="A688" s="2"/>
      <c r="B688" s="2"/>
      <c r="C688" s="2"/>
      <c r="D688" s="2"/>
      <c r="E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x14ac:dyDescent="0.25">
      <c r="A689" s="2"/>
      <c r="B689" s="2"/>
      <c r="C689" s="2"/>
      <c r="D689" s="2"/>
      <c r="E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x14ac:dyDescent="0.25">
      <c r="A690" s="2"/>
      <c r="B690" s="2"/>
      <c r="C690" s="2"/>
      <c r="D690" s="2"/>
      <c r="E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x14ac:dyDescent="0.25">
      <c r="A691" s="2"/>
      <c r="B691" s="2"/>
      <c r="C691" s="2"/>
      <c r="D691" s="2"/>
      <c r="E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x14ac:dyDescent="0.25">
      <c r="A692" s="2"/>
      <c r="B692" s="2"/>
      <c r="C692" s="2"/>
      <c r="D692" s="2"/>
      <c r="E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x14ac:dyDescent="0.25">
      <c r="A693" s="2"/>
      <c r="B693" s="2"/>
      <c r="C693" s="2"/>
      <c r="D693" s="2"/>
      <c r="E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x14ac:dyDescent="0.25">
      <c r="A694" s="2"/>
      <c r="B694" s="2"/>
      <c r="C694" s="2"/>
      <c r="D694" s="2"/>
      <c r="E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x14ac:dyDescent="0.25">
      <c r="A695" s="2"/>
      <c r="B695" s="2"/>
      <c r="C695" s="2"/>
      <c r="D695" s="2"/>
      <c r="E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x14ac:dyDescent="0.25">
      <c r="A696" s="2"/>
      <c r="B696" s="2"/>
      <c r="C696" s="2"/>
      <c r="D696" s="2"/>
      <c r="E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x14ac:dyDescent="0.25">
      <c r="A697" s="2"/>
      <c r="B697" s="2"/>
      <c r="C697" s="2"/>
      <c r="D697" s="2"/>
      <c r="E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x14ac:dyDescent="0.25">
      <c r="A698" s="2"/>
      <c r="B698" s="2"/>
      <c r="C698" s="2"/>
      <c r="D698" s="2"/>
      <c r="E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x14ac:dyDescent="0.25">
      <c r="A699" s="2"/>
      <c r="B699" s="2"/>
      <c r="C699" s="2"/>
      <c r="D699" s="2"/>
      <c r="E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x14ac:dyDescent="0.25">
      <c r="A700" s="2"/>
      <c r="B700" s="2"/>
      <c r="C700" s="2"/>
      <c r="D700" s="2"/>
      <c r="E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x14ac:dyDescent="0.25">
      <c r="A701" s="2"/>
      <c r="B701" s="2"/>
      <c r="C701" s="2"/>
      <c r="D701" s="2"/>
      <c r="E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x14ac:dyDescent="0.25">
      <c r="A702" s="2"/>
      <c r="B702" s="2"/>
      <c r="C702" s="2"/>
      <c r="D702" s="2"/>
      <c r="E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x14ac:dyDescent="0.25">
      <c r="A703" s="2"/>
      <c r="B703" s="2"/>
      <c r="C703" s="2"/>
      <c r="D703" s="2"/>
      <c r="E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x14ac:dyDescent="0.25">
      <c r="A704" s="2"/>
      <c r="B704" s="2"/>
      <c r="C704" s="2"/>
      <c r="D704" s="2"/>
      <c r="E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x14ac:dyDescent="0.25">
      <c r="A705" s="2"/>
      <c r="B705" s="2"/>
      <c r="C705" s="2"/>
      <c r="D705" s="2"/>
      <c r="E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x14ac:dyDescent="0.25">
      <c r="A706" s="2"/>
      <c r="B706" s="2"/>
      <c r="C706" s="2"/>
      <c r="D706" s="2"/>
      <c r="E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x14ac:dyDescent="0.25">
      <c r="A707" s="2"/>
      <c r="B707" s="2"/>
      <c r="C707" s="2"/>
      <c r="D707" s="2"/>
      <c r="E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x14ac:dyDescent="0.25">
      <c r="A708" s="2"/>
      <c r="B708" s="2"/>
      <c r="C708" s="2"/>
      <c r="D708" s="2"/>
      <c r="E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x14ac:dyDescent="0.25">
      <c r="A709" s="2"/>
      <c r="B709" s="2"/>
      <c r="C709" s="2"/>
      <c r="D709" s="2"/>
      <c r="E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x14ac:dyDescent="0.25">
      <c r="A710" s="2"/>
      <c r="B710" s="2"/>
      <c r="C710" s="2"/>
      <c r="D710" s="2"/>
      <c r="E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x14ac:dyDescent="0.25">
      <c r="A711" s="2"/>
      <c r="B711" s="2"/>
      <c r="C711" s="2"/>
      <c r="D711" s="2"/>
      <c r="E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x14ac:dyDescent="0.25">
      <c r="A712" s="2"/>
      <c r="B712" s="2"/>
      <c r="C712" s="2"/>
      <c r="D712" s="2"/>
      <c r="E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x14ac:dyDescent="0.25">
      <c r="A713" s="2"/>
      <c r="B713" s="2"/>
      <c r="C713" s="2"/>
      <c r="D713" s="2"/>
      <c r="E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x14ac:dyDescent="0.25">
      <c r="A714" s="2"/>
      <c r="B714" s="2"/>
      <c r="C714" s="2"/>
      <c r="D714" s="2"/>
      <c r="E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x14ac:dyDescent="0.25">
      <c r="A715" s="2"/>
      <c r="B715" s="2"/>
      <c r="C715" s="2"/>
      <c r="D715" s="2"/>
      <c r="E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x14ac:dyDescent="0.25">
      <c r="A716" s="2"/>
      <c r="B716" s="2"/>
      <c r="C716" s="2"/>
      <c r="D716" s="2"/>
      <c r="E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x14ac:dyDescent="0.25">
      <c r="A717" s="2"/>
      <c r="B717" s="2"/>
      <c r="C717" s="2"/>
      <c r="D717" s="2"/>
      <c r="E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x14ac:dyDescent="0.25">
      <c r="A718" s="2"/>
      <c r="B718" s="2"/>
      <c r="C718" s="2"/>
      <c r="D718" s="2"/>
      <c r="E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x14ac:dyDescent="0.25">
      <c r="A719" s="2"/>
      <c r="B719" s="2"/>
      <c r="C719" s="2"/>
      <c r="D719" s="2"/>
      <c r="E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x14ac:dyDescent="0.25">
      <c r="A720" s="2"/>
      <c r="B720" s="2"/>
      <c r="C720" s="2"/>
      <c r="D720" s="2"/>
      <c r="E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x14ac:dyDescent="0.25">
      <c r="A721" s="2"/>
      <c r="B721" s="2"/>
      <c r="C721" s="2"/>
      <c r="D721" s="2"/>
      <c r="E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x14ac:dyDescent="0.25">
      <c r="A722" s="2"/>
      <c r="B722" s="2"/>
      <c r="C722" s="2"/>
      <c r="D722" s="2"/>
      <c r="E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x14ac:dyDescent="0.25">
      <c r="A723" s="2"/>
      <c r="B723" s="2"/>
      <c r="C723" s="2"/>
      <c r="D723" s="2"/>
      <c r="E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x14ac:dyDescent="0.25">
      <c r="A724" s="2"/>
      <c r="B724" s="2"/>
      <c r="C724" s="2"/>
      <c r="D724" s="2"/>
      <c r="E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x14ac:dyDescent="0.25">
      <c r="A725" s="2"/>
      <c r="B725" s="2"/>
      <c r="C725" s="2"/>
      <c r="D725" s="2"/>
      <c r="E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x14ac:dyDescent="0.25">
      <c r="A726" s="2"/>
      <c r="B726" s="2"/>
      <c r="C726" s="2"/>
      <c r="D726" s="2"/>
      <c r="E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x14ac:dyDescent="0.25">
      <c r="A727" s="2"/>
      <c r="B727" s="2"/>
      <c r="C727" s="2"/>
      <c r="D727" s="2"/>
      <c r="E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x14ac:dyDescent="0.25">
      <c r="A728" s="2"/>
      <c r="B728" s="2"/>
      <c r="C728" s="2"/>
      <c r="D728" s="2"/>
      <c r="E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x14ac:dyDescent="0.25">
      <c r="A729" s="2"/>
      <c r="B729" s="2"/>
      <c r="C729" s="2"/>
      <c r="D729" s="2"/>
      <c r="E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x14ac:dyDescent="0.25">
      <c r="A730" s="2"/>
      <c r="B730" s="2"/>
      <c r="C730" s="2"/>
      <c r="D730" s="2"/>
      <c r="E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x14ac:dyDescent="0.25">
      <c r="A731" s="2"/>
      <c r="B731" s="2"/>
      <c r="C731" s="2"/>
      <c r="D731" s="2"/>
      <c r="E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x14ac:dyDescent="0.25">
      <c r="A732" s="2"/>
      <c r="B732" s="2"/>
      <c r="C732" s="2"/>
      <c r="D732" s="2"/>
      <c r="E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x14ac:dyDescent="0.25">
      <c r="A733" s="2"/>
      <c r="B733" s="2"/>
      <c r="C733" s="2"/>
      <c r="D733" s="2"/>
      <c r="E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x14ac:dyDescent="0.25">
      <c r="A734" s="2"/>
      <c r="B734" s="2"/>
      <c r="C734" s="2"/>
      <c r="D734" s="2"/>
      <c r="E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x14ac:dyDescent="0.25">
      <c r="A735" s="2"/>
      <c r="B735" s="2"/>
      <c r="C735" s="2"/>
      <c r="D735" s="2"/>
      <c r="E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x14ac:dyDescent="0.25">
      <c r="A736" s="2"/>
      <c r="B736" s="2"/>
      <c r="C736" s="2"/>
      <c r="D736" s="2"/>
      <c r="E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x14ac:dyDescent="0.25">
      <c r="A737" s="2"/>
      <c r="B737" s="2"/>
      <c r="C737" s="2"/>
      <c r="D737" s="2"/>
      <c r="E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x14ac:dyDescent="0.25">
      <c r="A738" s="2"/>
      <c r="B738" s="2"/>
      <c r="C738" s="2"/>
      <c r="D738" s="2"/>
      <c r="E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x14ac:dyDescent="0.25">
      <c r="A739" s="2"/>
      <c r="B739" s="2"/>
      <c r="C739" s="2"/>
      <c r="D739" s="2"/>
      <c r="E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x14ac:dyDescent="0.25">
      <c r="A740" s="2"/>
      <c r="B740" s="2"/>
      <c r="C740" s="2"/>
      <c r="D740" s="2"/>
      <c r="E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x14ac:dyDescent="0.25">
      <c r="A741" s="2"/>
      <c r="B741" s="2"/>
      <c r="C741" s="2"/>
      <c r="D741" s="2"/>
      <c r="E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x14ac:dyDescent="0.25">
      <c r="A742" s="2"/>
      <c r="B742" s="2"/>
      <c r="C742" s="2"/>
      <c r="D742" s="2"/>
      <c r="E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x14ac:dyDescent="0.25">
      <c r="A743" s="2"/>
      <c r="B743" s="2"/>
      <c r="C743" s="2"/>
      <c r="D743" s="2"/>
      <c r="E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x14ac:dyDescent="0.25">
      <c r="A744" s="2"/>
      <c r="B744" s="2"/>
      <c r="C744" s="2"/>
      <c r="D744" s="2"/>
      <c r="E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x14ac:dyDescent="0.25">
      <c r="A745" s="2"/>
      <c r="B745" s="2"/>
      <c r="C745" s="2"/>
      <c r="D745" s="2"/>
      <c r="E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x14ac:dyDescent="0.25">
      <c r="A746" s="2"/>
      <c r="B746" s="2"/>
      <c r="C746" s="2"/>
      <c r="D746" s="2"/>
      <c r="E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x14ac:dyDescent="0.25">
      <c r="A747" s="2"/>
      <c r="B747" s="2"/>
      <c r="C747" s="2"/>
      <c r="D747" s="2"/>
      <c r="E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x14ac:dyDescent="0.25">
      <c r="A748" s="2"/>
      <c r="B748" s="2"/>
      <c r="C748" s="2"/>
      <c r="D748" s="2"/>
      <c r="E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x14ac:dyDescent="0.25">
      <c r="A749" s="2"/>
      <c r="B749" s="2"/>
      <c r="C749" s="2"/>
      <c r="D749" s="2"/>
      <c r="E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x14ac:dyDescent="0.25">
      <c r="A750" s="2"/>
      <c r="B750" s="2"/>
      <c r="C750" s="2"/>
      <c r="D750" s="2"/>
      <c r="E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x14ac:dyDescent="0.25">
      <c r="A751" s="2"/>
      <c r="B751" s="2"/>
      <c r="C751" s="2"/>
      <c r="D751" s="2"/>
      <c r="E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x14ac:dyDescent="0.25">
      <c r="A752" s="2"/>
      <c r="B752" s="2"/>
      <c r="C752" s="2"/>
      <c r="D752" s="2"/>
      <c r="E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x14ac:dyDescent="0.25">
      <c r="A753" s="2"/>
      <c r="B753" s="2"/>
      <c r="C753" s="2"/>
      <c r="D753" s="2"/>
      <c r="E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x14ac:dyDescent="0.25">
      <c r="A754" s="2"/>
      <c r="B754" s="2"/>
      <c r="C754" s="2"/>
      <c r="D754" s="2"/>
      <c r="E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x14ac:dyDescent="0.25">
      <c r="A755" s="2"/>
      <c r="B755" s="2"/>
      <c r="C755" s="2"/>
      <c r="D755" s="2"/>
      <c r="E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x14ac:dyDescent="0.25">
      <c r="A756" s="2"/>
      <c r="B756" s="2"/>
      <c r="C756" s="2"/>
      <c r="D756" s="2"/>
      <c r="E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x14ac:dyDescent="0.25">
      <c r="A757" s="2"/>
      <c r="B757" s="2"/>
      <c r="C757" s="2"/>
      <c r="D757" s="2"/>
      <c r="E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x14ac:dyDescent="0.25">
      <c r="A758" s="2"/>
      <c r="B758" s="2"/>
      <c r="C758" s="2"/>
      <c r="D758" s="2"/>
      <c r="E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x14ac:dyDescent="0.25">
      <c r="A759" s="2"/>
      <c r="B759" s="2"/>
      <c r="C759" s="2"/>
      <c r="D759" s="2"/>
      <c r="E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x14ac:dyDescent="0.25">
      <c r="A760" s="2"/>
      <c r="B760" s="2"/>
      <c r="C760" s="2"/>
      <c r="D760" s="2"/>
      <c r="E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x14ac:dyDescent="0.25">
      <c r="A761" s="2"/>
      <c r="B761" s="2"/>
      <c r="C761" s="2"/>
      <c r="D761" s="2"/>
      <c r="E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x14ac:dyDescent="0.25">
      <c r="A762" s="2"/>
      <c r="B762" s="2"/>
      <c r="C762" s="2"/>
      <c r="D762" s="2"/>
      <c r="E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x14ac:dyDescent="0.25">
      <c r="A763" s="2"/>
      <c r="B763" s="2"/>
      <c r="C763" s="2"/>
      <c r="D763" s="2"/>
      <c r="E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x14ac:dyDescent="0.25">
      <c r="A764" s="2"/>
      <c r="B764" s="2"/>
      <c r="C764" s="2"/>
      <c r="D764" s="2"/>
      <c r="E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x14ac:dyDescent="0.25">
      <c r="A765" s="2"/>
      <c r="B765" s="2"/>
      <c r="C765" s="2"/>
      <c r="D765" s="2"/>
      <c r="E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x14ac:dyDescent="0.25">
      <c r="A766" s="2"/>
      <c r="B766" s="2"/>
      <c r="C766" s="2"/>
      <c r="D766" s="2"/>
      <c r="E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x14ac:dyDescent="0.25">
      <c r="A767" s="2"/>
      <c r="B767" s="2"/>
      <c r="C767" s="2"/>
      <c r="D767" s="2"/>
      <c r="E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x14ac:dyDescent="0.25">
      <c r="A768" s="2"/>
      <c r="B768" s="2"/>
      <c r="C768" s="2"/>
      <c r="D768" s="2"/>
      <c r="E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x14ac:dyDescent="0.25">
      <c r="A769" s="2"/>
      <c r="B769" s="2"/>
      <c r="C769" s="2"/>
      <c r="D769" s="2"/>
      <c r="E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x14ac:dyDescent="0.25">
      <c r="A770" s="2"/>
      <c r="B770" s="2"/>
      <c r="C770" s="2"/>
      <c r="D770" s="2"/>
      <c r="E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x14ac:dyDescent="0.25">
      <c r="A771" s="2"/>
      <c r="B771" s="2"/>
      <c r="C771" s="2"/>
      <c r="D771" s="2"/>
      <c r="E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x14ac:dyDescent="0.25">
      <c r="A772" s="2"/>
      <c r="B772" s="2"/>
      <c r="C772" s="2"/>
      <c r="D772" s="2"/>
      <c r="E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x14ac:dyDescent="0.25">
      <c r="A773" s="2"/>
      <c r="B773" s="2"/>
      <c r="C773" s="2"/>
      <c r="D773" s="2"/>
      <c r="E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x14ac:dyDescent="0.25">
      <c r="A774" s="2"/>
      <c r="B774" s="2"/>
      <c r="C774" s="2"/>
      <c r="D774" s="2"/>
      <c r="E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x14ac:dyDescent="0.25">
      <c r="A775" s="2"/>
      <c r="B775" s="2"/>
      <c r="C775" s="2"/>
      <c r="D775" s="2"/>
      <c r="E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x14ac:dyDescent="0.25">
      <c r="A776" s="2"/>
      <c r="B776" s="2"/>
      <c r="C776" s="2"/>
      <c r="D776" s="2"/>
      <c r="E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x14ac:dyDescent="0.25">
      <c r="A777" s="2"/>
      <c r="B777" s="2"/>
      <c r="C777" s="2"/>
      <c r="D777" s="2"/>
      <c r="E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x14ac:dyDescent="0.25">
      <c r="A778" s="2"/>
      <c r="B778" s="2"/>
      <c r="C778" s="2"/>
      <c r="D778" s="2"/>
      <c r="E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x14ac:dyDescent="0.25">
      <c r="A779" s="2"/>
      <c r="B779" s="2"/>
      <c r="C779" s="2"/>
      <c r="D779" s="2"/>
      <c r="E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x14ac:dyDescent="0.25">
      <c r="A780" s="2"/>
      <c r="B780" s="2"/>
      <c r="C780" s="2"/>
      <c r="D780" s="2"/>
      <c r="E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x14ac:dyDescent="0.25">
      <c r="A781" s="2"/>
      <c r="B781" s="2"/>
      <c r="C781" s="2"/>
      <c r="D781" s="2"/>
      <c r="E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x14ac:dyDescent="0.25">
      <c r="A782" s="2"/>
      <c r="B782" s="2"/>
      <c r="C782" s="2"/>
      <c r="D782" s="2"/>
      <c r="E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x14ac:dyDescent="0.25">
      <c r="A783" s="2"/>
      <c r="B783" s="2"/>
      <c r="C783" s="2"/>
      <c r="D783" s="2"/>
      <c r="E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x14ac:dyDescent="0.25">
      <c r="A784" s="2"/>
      <c r="B784" s="2"/>
      <c r="C784" s="2"/>
      <c r="D784" s="2"/>
      <c r="E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x14ac:dyDescent="0.25">
      <c r="A785" s="2"/>
      <c r="B785" s="2"/>
      <c r="C785" s="2"/>
      <c r="D785" s="2"/>
      <c r="E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x14ac:dyDescent="0.25">
      <c r="A786" s="2"/>
      <c r="B786" s="2"/>
      <c r="C786" s="2"/>
      <c r="D786" s="2"/>
      <c r="E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x14ac:dyDescent="0.25">
      <c r="A787" s="2"/>
      <c r="B787" s="2"/>
      <c r="C787" s="2"/>
      <c r="D787" s="2"/>
      <c r="E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x14ac:dyDescent="0.25">
      <c r="A788" s="2"/>
      <c r="B788" s="2"/>
      <c r="C788" s="2"/>
      <c r="D788" s="2"/>
      <c r="E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x14ac:dyDescent="0.25">
      <c r="A789" s="2"/>
      <c r="B789" s="2"/>
      <c r="C789" s="2"/>
      <c r="D789" s="2"/>
      <c r="E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x14ac:dyDescent="0.25">
      <c r="A790" s="2"/>
      <c r="B790" s="2"/>
      <c r="C790" s="2"/>
      <c r="D790" s="2"/>
      <c r="E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x14ac:dyDescent="0.25">
      <c r="A791" s="2"/>
      <c r="B791" s="2"/>
      <c r="C791" s="2"/>
      <c r="D791" s="2"/>
      <c r="E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x14ac:dyDescent="0.25">
      <c r="A792" s="2"/>
      <c r="B792" s="2"/>
      <c r="C792" s="2"/>
      <c r="D792" s="2"/>
      <c r="E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x14ac:dyDescent="0.25">
      <c r="A793" s="2"/>
      <c r="B793" s="2"/>
      <c r="C793" s="2"/>
      <c r="D793" s="2"/>
      <c r="E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x14ac:dyDescent="0.25">
      <c r="A794" s="2"/>
      <c r="B794" s="2"/>
      <c r="C794" s="2"/>
      <c r="D794" s="2"/>
      <c r="E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x14ac:dyDescent="0.25">
      <c r="A795" s="2"/>
      <c r="B795" s="2"/>
      <c r="C795" s="2"/>
      <c r="D795" s="2"/>
      <c r="E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x14ac:dyDescent="0.25">
      <c r="A796" s="2"/>
      <c r="B796" s="2"/>
      <c r="C796" s="2"/>
      <c r="D796" s="2"/>
      <c r="E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x14ac:dyDescent="0.25">
      <c r="A797" s="2"/>
      <c r="B797" s="2"/>
      <c r="C797" s="2"/>
      <c r="D797" s="2"/>
      <c r="E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x14ac:dyDescent="0.25">
      <c r="A798" s="2"/>
      <c r="B798" s="2"/>
      <c r="C798" s="2"/>
      <c r="D798" s="2"/>
      <c r="E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x14ac:dyDescent="0.25">
      <c r="A799" s="2"/>
      <c r="B799" s="2"/>
      <c r="C799" s="2"/>
      <c r="D799" s="2"/>
      <c r="E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x14ac:dyDescent="0.25">
      <c r="A800" s="2"/>
      <c r="B800" s="2"/>
      <c r="C800" s="2"/>
      <c r="D800" s="2"/>
      <c r="E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x14ac:dyDescent="0.25">
      <c r="A801" s="2"/>
      <c r="B801" s="2"/>
      <c r="C801" s="2"/>
      <c r="D801" s="2"/>
      <c r="E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x14ac:dyDescent="0.25">
      <c r="A802" s="2"/>
      <c r="B802" s="2"/>
      <c r="C802" s="2"/>
      <c r="D802" s="2"/>
      <c r="E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x14ac:dyDescent="0.25">
      <c r="A803" s="2"/>
      <c r="B803" s="2"/>
      <c r="C803" s="2"/>
      <c r="D803" s="2"/>
      <c r="E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x14ac:dyDescent="0.25">
      <c r="A804" s="2"/>
      <c r="B804" s="2"/>
      <c r="C804" s="2"/>
      <c r="D804" s="2"/>
      <c r="E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x14ac:dyDescent="0.25">
      <c r="A805" s="2"/>
      <c r="B805" s="2"/>
      <c r="C805" s="2"/>
      <c r="D805" s="2"/>
      <c r="E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x14ac:dyDescent="0.25">
      <c r="A806" s="2"/>
      <c r="B806" s="2"/>
      <c r="C806" s="2"/>
      <c r="D806" s="2"/>
      <c r="E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x14ac:dyDescent="0.25">
      <c r="A807" s="2"/>
      <c r="B807" s="2"/>
      <c r="C807" s="2"/>
      <c r="D807" s="2"/>
      <c r="E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x14ac:dyDescent="0.25">
      <c r="A808" s="2"/>
      <c r="B808" s="2"/>
      <c r="C808" s="2"/>
      <c r="D808" s="2"/>
      <c r="E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x14ac:dyDescent="0.25">
      <c r="A809" s="2"/>
      <c r="B809" s="2"/>
      <c r="C809" s="2"/>
      <c r="D809" s="2"/>
      <c r="E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x14ac:dyDescent="0.25">
      <c r="A810" s="2"/>
      <c r="B810" s="2"/>
      <c r="C810" s="2"/>
      <c r="D810" s="2"/>
      <c r="E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x14ac:dyDescent="0.25">
      <c r="A811" s="2"/>
      <c r="B811" s="2"/>
      <c r="C811" s="2"/>
      <c r="D811" s="2"/>
      <c r="E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x14ac:dyDescent="0.25">
      <c r="A812" s="2"/>
      <c r="B812" s="2"/>
      <c r="C812" s="2"/>
      <c r="D812" s="2"/>
      <c r="E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x14ac:dyDescent="0.25">
      <c r="A813" s="2"/>
      <c r="B813" s="2"/>
      <c r="C813" s="2"/>
      <c r="D813" s="2"/>
      <c r="E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x14ac:dyDescent="0.25">
      <c r="A814" s="2"/>
      <c r="B814" s="2"/>
      <c r="C814" s="2"/>
      <c r="D814" s="2"/>
      <c r="E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x14ac:dyDescent="0.25">
      <c r="A815" s="2"/>
      <c r="B815" s="2"/>
      <c r="C815" s="2"/>
      <c r="D815" s="2"/>
      <c r="E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x14ac:dyDescent="0.25">
      <c r="A816" s="2"/>
      <c r="B816" s="2"/>
      <c r="C816" s="2"/>
      <c r="D816" s="2"/>
      <c r="E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x14ac:dyDescent="0.25">
      <c r="A817" s="2"/>
      <c r="B817" s="2"/>
      <c r="C817" s="2"/>
      <c r="D817" s="2"/>
      <c r="E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x14ac:dyDescent="0.25">
      <c r="A818" s="2"/>
      <c r="B818" s="2"/>
      <c r="C818" s="2"/>
      <c r="D818" s="2"/>
      <c r="E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x14ac:dyDescent="0.25">
      <c r="A819" s="2"/>
      <c r="B819" s="2"/>
      <c r="C819" s="2"/>
      <c r="D819" s="2"/>
      <c r="E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x14ac:dyDescent="0.25">
      <c r="A820" s="2"/>
      <c r="B820" s="2"/>
      <c r="C820" s="2"/>
      <c r="D820" s="2"/>
      <c r="E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x14ac:dyDescent="0.25">
      <c r="A821" s="2"/>
      <c r="B821" s="2"/>
      <c r="C821" s="2"/>
      <c r="D821" s="2"/>
      <c r="E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x14ac:dyDescent="0.25">
      <c r="A822" s="2"/>
      <c r="B822" s="2"/>
      <c r="C822" s="2"/>
      <c r="D822" s="2"/>
      <c r="E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x14ac:dyDescent="0.25">
      <c r="A823" s="2"/>
      <c r="B823" s="2"/>
      <c r="C823" s="2"/>
      <c r="D823" s="2"/>
      <c r="E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x14ac:dyDescent="0.25">
      <c r="A824" s="2"/>
      <c r="B824" s="2"/>
      <c r="C824" s="2"/>
      <c r="D824" s="2"/>
      <c r="E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x14ac:dyDescent="0.25">
      <c r="A825" s="2"/>
      <c r="B825" s="2"/>
      <c r="C825" s="2"/>
      <c r="D825" s="2"/>
      <c r="E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x14ac:dyDescent="0.25">
      <c r="A826" s="2"/>
      <c r="B826" s="2"/>
      <c r="C826" s="2"/>
      <c r="D826" s="2"/>
      <c r="E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x14ac:dyDescent="0.25">
      <c r="A827" s="2"/>
      <c r="B827" s="2"/>
      <c r="C827" s="2"/>
      <c r="D827" s="2"/>
      <c r="E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x14ac:dyDescent="0.25">
      <c r="A828" s="2"/>
      <c r="B828" s="2"/>
      <c r="C828" s="2"/>
      <c r="D828" s="2"/>
      <c r="E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x14ac:dyDescent="0.25">
      <c r="A829" s="2"/>
      <c r="B829" s="2"/>
      <c r="C829" s="2"/>
      <c r="D829" s="2"/>
      <c r="E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x14ac:dyDescent="0.25">
      <c r="A830" s="2"/>
      <c r="B830" s="2"/>
      <c r="C830" s="2"/>
      <c r="D830" s="2"/>
      <c r="E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x14ac:dyDescent="0.25">
      <c r="A831" s="2"/>
      <c r="B831" s="2"/>
      <c r="C831" s="2"/>
      <c r="D831" s="2"/>
      <c r="E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x14ac:dyDescent="0.25">
      <c r="A832" s="2"/>
      <c r="B832" s="2"/>
      <c r="C832" s="2"/>
      <c r="D832" s="2"/>
      <c r="E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x14ac:dyDescent="0.25">
      <c r="A833" s="2"/>
      <c r="B833" s="2"/>
      <c r="C833" s="2"/>
      <c r="D833" s="2"/>
      <c r="E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x14ac:dyDescent="0.25">
      <c r="A834" s="2"/>
      <c r="B834" s="2"/>
      <c r="C834" s="2"/>
      <c r="D834" s="2"/>
      <c r="E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x14ac:dyDescent="0.25">
      <c r="A835" s="2"/>
      <c r="B835" s="2"/>
      <c r="C835" s="2"/>
      <c r="D835" s="2"/>
      <c r="E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x14ac:dyDescent="0.25">
      <c r="A836" s="2"/>
      <c r="B836" s="2"/>
      <c r="C836" s="2"/>
      <c r="D836" s="2"/>
      <c r="E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x14ac:dyDescent="0.25">
      <c r="A837" s="2"/>
      <c r="B837" s="2"/>
      <c r="C837" s="2"/>
      <c r="D837" s="2"/>
      <c r="E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x14ac:dyDescent="0.25">
      <c r="A838" s="2"/>
      <c r="B838" s="2"/>
      <c r="C838" s="2"/>
      <c r="D838" s="2"/>
      <c r="E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x14ac:dyDescent="0.25">
      <c r="A839" s="2"/>
      <c r="B839" s="2"/>
      <c r="C839" s="2"/>
      <c r="D839" s="2"/>
      <c r="E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x14ac:dyDescent="0.25">
      <c r="A840" s="2"/>
      <c r="B840" s="2"/>
      <c r="C840" s="2"/>
      <c r="D840" s="2"/>
      <c r="E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x14ac:dyDescent="0.25">
      <c r="A841" s="2"/>
      <c r="B841" s="2"/>
      <c r="C841" s="2"/>
      <c r="D841" s="2"/>
      <c r="E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x14ac:dyDescent="0.25">
      <c r="A842" s="2"/>
      <c r="B842" s="2"/>
      <c r="C842" s="2"/>
      <c r="D842" s="2"/>
      <c r="E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x14ac:dyDescent="0.25">
      <c r="A843" s="2"/>
      <c r="B843" s="2"/>
      <c r="C843" s="2"/>
      <c r="D843" s="2"/>
      <c r="E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x14ac:dyDescent="0.25">
      <c r="A844" s="2"/>
      <c r="B844" s="2"/>
      <c r="C844" s="2"/>
      <c r="D844" s="2"/>
      <c r="E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x14ac:dyDescent="0.25">
      <c r="A845" s="2"/>
      <c r="B845" s="2"/>
      <c r="C845" s="2"/>
      <c r="D845" s="2"/>
      <c r="E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x14ac:dyDescent="0.25">
      <c r="A846" s="2"/>
      <c r="B846" s="2"/>
      <c r="C846" s="2"/>
      <c r="D846" s="2"/>
      <c r="E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x14ac:dyDescent="0.25">
      <c r="A847" s="2"/>
      <c r="B847" s="2"/>
      <c r="C847" s="2"/>
      <c r="D847" s="2"/>
      <c r="E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x14ac:dyDescent="0.25">
      <c r="A848" s="2"/>
      <c r="B848" s="2"/>
      <c r="C848" s="2"/>
      <c r="D848" s="2"/>
      <c r="E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x14ac:dyDescent="0.25">
      <c r="A849" s="2"/>
      <c r="B849" s="2"/>
      <c r="C849" s="2"/>
      <c r="D849" s="2"/>
      <c r="E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x14ac:dyDescent="0.25">
      <c r="A850" s="2"/>
      <c r="B850" s="2"/>
      <c r="C850" s="2"/>
      <c r="D850" s="2"/>
      <c r="E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x14ac:dyDescent="0.25">
      <c r="A851" s="2"/>
      <c r="B851" s="2"/>
      <c r="C851" s="2"/>
      <c r="D851" s="2"/>
      <c r="E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x14ac:dyDescent="0.25">
      <c r="A852" s="2"/>
      <c r="B852" s="2"/>
      <c r="C852" s="2"/>
      <c r="D852" s="2"/>
      <c r="E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x14ac:dyDescent="0.25">
      <c r="A853" s="2"/>
      <c r="B853" s="2"/>
      <c r="C853" s="2"/>
      <c r="D853" s="2"/>
      <c r="E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x14ac:dyDescent="0.25">
      <c r="A854" s="2"/>
      <c r="B854" s="2"/>
      <c r="C854" s="2"/>
      <c r="D854" s="2"/>
      <c r="E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x14ac:dyDescent="0.25">
      <c r="A855" s="2"/>
      <c r="B855" s="2"/>
      <c r="C855" s="2"/>
      <c r="D855" s="2"/>
      <c r="E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x14ac:dyDescent="0.25">
      <c r="A856" s="2"/>
      <c r="B856" s="2"/>
      <c r="C856" s="2"/>
      <c r="D856" s="2"/>
      <c r="E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x14ac:dyDescent="0.25">
      <c r="A857" s="2"/>
      <c r="B857" s="2"/>
      <c r="C857" s="2"/>
      <c r="D857" s="2"/>
      <c r="E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x14ac:dyDescent="0.25">
      <c r="A858" s="2"/>
      <c r="B858" s="2"/>
      <c r="C858" s="2"/>
      <c r="D858" s="2"/>
      <c r="E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x14ac:dyDescent="0.25">
      <c r="A859" s="2"/>
      <c r="B859" s="2"/>
      <c r="C859" s="2"/>
      <c r="D859" s="2"/>
      <c r="E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x14ac:dyDescent="0.25">
      <c r="A860" s="2"/>
      <c r="B860" s="2"/>
      <c r="C860" s="2"/>
      <c r="D860" s="2"/>
      <c r="E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x14ac:dyDescent="0.25">
      <c r="A861" s="2"/>
      <c r="B861" s="2"/>
      <c r="C861" s="2"/>
      <c r="D861" s="2"/>
      <c r="E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x14ac:dyDescent="0.25">
      <c r="A862" s="2"/>
      <c r="B862" s="2"/>
      <c r="C862" s="2"/>
      <c r="D862" s="2"/>
      <c r="E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x14ac:dyDescent="0.25">
      <c r="A863" s="2"/>
      <c r="B863" s="2"/>
      <c r="C863" s="2"/>
      <c r="D863" s="2"/>
      <c r="E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x14ac:dyDescent="0.25">
      <c r="A864" s="2"/>
      <c r="B864" s="2"/>
      <c r="C864" s="2"/>
      <c r="D864" s="2"/>
      <c r="E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x14ac:dyDescent="0.25">
      <c r="A865" s="2"/>
      <c r="B865" s="2"/>
      <c r="C865" s="2"/>
      <c r="D865" s="2"/>
      <c r="E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x14ac:dyDescent="0.25">
      <c r="A866" s="2"/>
      <c r="B866" s="2"/>
      <c r="C866" s="2"/>
      <c r="D866" s="2"/>
      <c r="E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x14ac:dyDescent="0.25">
      <c r="A867" s="2"/>
      <c r="B867" s="2"/>
      <c r="C867" s="2"/>
      <c r="D867" s="2"/>
      <c r="E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x14ac:dyDescent="0.25">
      <c r="A868" s="2"/>
      <c r="B868" s="2"/>
      <c r="C868" s="2"/>
      <c r="D868" s="2"/>
      <c r="E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x14ac:dyDescent="0.25">
      <c r="A869" s="2"/>
      <c r="B869" s="2"/>
      <c r="C869" s="2"/>
      <c r="D869" s="2"/>
      <c r="E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x14ac:dyDescent="0.25">
      <c r="A870" s="2"/>
      <c r="B870" s="2"/>
      <c r="C870" s="2"/>
      <c r="D870" s="2"/>
      <c r="E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x14ac:dyDescent="0.25">
      <c r="A871" s="2"/>
      <c r="B871" s="2"/>
      <c r="C871" s="2"/>
      <c r="D871" s="2"/>
      <c r="E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x14ac:dyDescent="0.25">
      <c r="A872" s="2"/>
      <c r="B872" s="2"/>
      <c r="C872" s="2"/>
      <c r="D872" s="2"/>
      <c r="E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x14ac:dyDescent="0.25">
      <c r="A873" s="2"/>
      <c r="B873" s="2"/>
      <c r="C873" s="2"/>
      <c r="D873" s="2"/>
      <c r="E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x14ac:dyDescent="0.25">
      <c r="A874" s="2"/>
      <c r="B874" s="2"/>
      <c r="C874" s="2"/>
      <c r="D874" s="2"/>
      <c r="E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x14ac:dyDescent="0.25">
      <c r="A875" s="2"/>
      <c r="B875" s="2"/>
      <c r="C875" s="2"/>
      <c r="D875" s="2"/>
      <c r="E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x14ac:dyDescent="0.25">
      <c r="A876" s="2"/>
      <c r="B876" s="2"/>
      <c r="C876" s="2"/>
      <c r="D876" s="2"/>
      <c r="E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x14ac:dyDescent="0.25">
      <c r="A877" s="2"/>
      <c r="B877" s="2"/>
      <c r="C877" s="2"/>
      <c r="D877" s="2"/>
      <c r="E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x14ac:dyDescent="0.25">
      <c r="A878" s="2"/>
      <c r="B878" s="2"/>
      <c r="C878" s="2"/>
      <c r="D878" s="2"/>
      <c r="E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x14ac:dyDescent="0.25">
      <c r="A879" s="2"/>
      <c r="B879" s="2"/>
      <c r="C879" s="2"/>
      <c r="D879" s="2"/>
      <c r="E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x14ac:dyDescent="0.25">
      <c r="A880" s="2"/>
      <c r="B880" s="2"/>
      <c r="C880" s="2"/>
      <c r="D880" s="2"/>
      <c r="E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x14ac:dyDescent="0.25">
      <c r="A881" s="2"/>
      <c r="B881" s="2"/>
      <c r="C881" s="2"/>
      <c r="D881" s="2"/>
      <c r="E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x14ac:dyDescent="0.25">
      <c r="A882" s="2"/>
      <c r="B882" s="2"/>
      <c r="C882" s="2"/>
      <c r="D882" s="2"/>
      <c r="E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x14ac:dyDescent="0.25">
      <c r="A883" s="2"/>
      <c r="B883" s="2"/>
      <c r="C883" s="2"/>
      <c r="D883" s="2"/>
      <c r="E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x14ac:dyDescent="0.25">
      <c r="A884" s="2"/>
      <c r="B884" s="2"/>
      <c r="C884" s="2"/>
      <c r="D884" s="2"/>
      <c r="E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x14ac:dyDescent="0.25">
      <c r="A885" s="2"/>
      <c r="B885" s="2"/>
      <c r="C885" s="2"/>
      <c r="D885" s="2"/>
      <c r="E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x14ac:dyDescent="0.25">
      <c r="A886" s="2"/>
      <c r="B886" s="2"/>
      <c r="C886" s="2"/>
      <c r="D886" s="2"/>
      <c r="E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x14ac:dyDescent="0.25">
      <c r="A887" s="2"/>
      <c r="B887" s="2"/>
      <c r="C887" s="2"/>
      <c r="D887" s="2"/>
      <c r="E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x14ac:dyDescent="0.25">
      <c r="A888" s="2"/>
      <c r="B888" s="2"/>
      <c r="C888" s="2"/>
      <c r="D888" s="2"/>
      <c r="E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x14ac:dyDescent="0.25">
      <c r="A889" s="2"/>
      <c r="B889" s="2"/>
      <c r="C889" s="2"/>
      <c r="D889" s="2"/>
      <c r="E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x14ac:dyDescent="0.25">
      <c r="A890" s="2"/>
      <c r="B890" s="2"/>
      <c r="C890" s="2"/>
      <c r="D890" s="2"/>
      <c r="E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x14ac:dyDescent="0.25">
      <c r="A891" s="2"/>
      <c r="B891" s="2"/>
      <c r="C891" s="2"/>
      <c r="D891" s="2"/>
      <c r="E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x14ac:dyDescent="0.25">
      <c r="A892" s="2"/>
      <c r="B892" s="2"/>
      <c r="C892" s="2"/>
      <c r="D892" s="2"/>
      <c r="E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x14ac:dyDescent="0.25">
      <c r="A893" s="2"/>
      <c r="B893" s="2"/>
      <c r="C893" s="2"/>
      <c r="D893" s="2"/>
      <c r="E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x14ac:dyDescent="0.25">
      <c r="A894" s="2"/>
      <c r="B894" s="2"/>
      <c r="C894" s="2"/>
      <c r="D894" s="2"/>
      <c r="E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x14ac:dyDescent="0.25">
      <c r="A895" s="2"/>
      <c r="B895" s="2"/>
      <c r="C895" s="2"/>
      <c r="D895" s="2"/>
      <c r="E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x14ac:dyDescent="0.25">
      <c r="A896" s="2"/>
      <c r="B896" s="2"/>
      <c r="C896" s="2"/>
      <c r="D896" s="2"/>
      <c r="E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x14ac:dyDescent="0.25">
      <c r="A897" s="2"/>
      <c r="B897" s="2"/>
      <c r="C897" s="2"/>
      <c r="D897" s="2"/>
      <c r="E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x14ac:dyDescent="0.25">
      <c r="A898" s="2"/>
      <c r="B898" s="2"/>
      <c r="C898" s="2"/>
      <c r="D898" s="2"/>
      <c r="E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x14ac:dyDescent="0.25">
      <c r="A899" s="2"/>
      <c r="B899" s="2"/>
      <c r="C899" s="2"/>
      <c r="D899" s="2"/>
      <c r="E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x14ac:dyDescent="0.25">
      <c r="A900" s="2"/>
      <c r="B900" s="2"/>
      <c r="C900" s="2"/>
      <c r="D900" s="2"/>
      <c r="E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x14ac:dyDescent="0.25">
      <c r="A901" s="2"/>
      <c r="B901" s="2"/>
      <c r="C901" s="2"/>
      <c r="D901" s="2"/>
      <c r="E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x14ac:dyDescent="0.25">
      <c r="A902" s="2"/>
      <c r="B902" s="2"/>
      <c r="C902" s="2"/>
      <c r="D902" s="2"/>
      <c r="E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x14ac:dyDescent="0.25">
      <c r="A903" s="2"/>
      <c r="B903" s="2"/>
      <c r="C903" s="2"/>
      <c r="D903" s="2"/>
      <c r="E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x14ac:dyDescent="0.25">
      <c r="A904" s="2"/>
      <c r="B904" s="2"/>
      <c r="C904" s="2"/>
      <c r="D904" s="2"/>
      <c r="E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x14ac:dyDescent="0.25">
      <c r="A905" s="2"/>
      <c r="B905" s="2"/>
      <c r="C905" s="2"/>
      <c r="D905" s="2"/>
      <c r="E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x14ac:dyDescent="0.25">
      <c r="A906" s="2"/>
      <c r="B906" s="2"/>
      <c r="C906" s="2"/>
      <c r="D906" s="2"/>
      <c r="E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x14ac:dyDescent="0.25">
      <c r="A907" s="2"/>
      <c r="B907" s="2"/>
      <c r="C907" s="2"/>
      <c r="D907" s="2"/>
      <c r="E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x14ac:dyDescent="0.25">
      <c r="A908" s="2"/>
      <c r="B908" s="2"/>
      <c r="C908" s="2"/>
      <c r="D908" s="2"/>
      <c r="E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x14ac:dyDescent="0.25">
      <c r="A909" s="2"/>
      <c r="B909" s="2"/>
      <c r="C909" s="2"/>
      <c r="D909" s="2"/>
      <c r="E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x14ac:dyDescent="0.25">
      <c r="A910" s="2"/>
      <c r="B910" s="2"/>
      <c r="C910" s="2"/>
      <c r="D910" s="2"/>
      <c r="E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x14ac:dyDescent="0.25">
      <c r="A911" s="2"/>
      <c r="B911" s="2"/>
      <c r="C911" s="2"/>
      <c r="D911" s="2"/>
      <c r="E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x14ac:dyDescent="0.25">
      <c r="A912" s="2"/>
      <c r="B912" s="2"/>
      <c r="C912" s="2"/>
      <c r="D912" s="2"/>
      <c r="E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x14ac:dyDescent="0.25">
      <c r="A913" s="2"/>
      <c r="B913" s="2"/>
      <c r="C913" s="2"/>
      <c r="D913" s="2"/>
      <c r="E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x14ac:dyDescent="0.25">
      <c r="A914" s="2"/>
      <c r="B914" s="2"/>
      <c r="C914" s="2"/>
      <c r="D914" s="2"/>
      <c r="E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x14ac:dyDescent="0.25">
      <c r="A915" s="2"/>
      <c r="B915" s="2"/>
      <c r="C915" s="2"/>
      <c r="D915" s="2"/>
      <c r="E915" s="2"/>
      <c r="G915" s="2"/>
      <c r="H915" s="2"/>
      <c r="I915" s="2"/>
      <c r="J915" s="2"/>
      <c r="K915" s="2"/>
      <c r="L915" s="2"/>
      <c r="M915" s="2"/>
      <c r="N915" s="2"/>
      <c r="O915" s="2"/>
      <c r="P915" s="2"/>
      <c r="Q915" s="2"/>
      <c r="R915" s="2"/>
      <c r="S915" s="2"/>
      <c r="T915" s="2"/>
      <c r="U915" s="2"/>
      <c r="V915" s="2"/>
      <c r="W915" s="2"/>
      <c r="X915" s="2"/>
      <c r="Y915" s="2"/>
      <c r="Z915" s="2"/>
      <c r="AA915" s="2"/>
    </row>
    <row r="916" spans="1:27" ht="15.75" customHeight="1" x14ac:dyDescent="0.25">
      <c r="A916" s="2"/>
      <c r="B916" s="2"/>
      <c r="C916" s="2"/>
      <c r="D916" s="2"/>
      <c r="E916" s="2"/>
      <c r="G916" s="2"/>
      <c r="H916" s="2"/>
      <c r="I916" s="2"/>
      <c r="J916" s="2"/>
      <c r="K916" s="2"/>
      <c r="L916" s="2"/>
      <c r="M916" s="2"/>
      <c r="N916" s="2"/>
      <c r="O916" s="2"/>
      <c r="P916" s="2"/>
      <c r="Q916" s="2"/>
      <c r="R916" s="2"/>
      <c r="S916" s="2"/>
      <c r="T916" s="2"/>
      <c r="U916" s="2"/>
      <c r="V916" s="2"/>
      <c r="W916" s="2"/>
      <c r="X916" s="2"/>
      <c r="Y916" s="2"/>
      <c r="Z916" s="2"/>
      <c r="AA916" s="2"/>
    </row>
    <row r="917" spans="1:27" ht="15.75" customHeight="1" x14ac:dyDescent="0.25">
      <c r="A917" s="2"/>
      <c r="B917" s="2"/>
      <c r="C917" s="2"/>
      <c r="D917" s="2"/>
      <c r="E917" s="2"/>
      <c r="G917" s="2"/>
      <c r="H917" s="2"/>
      <c r="I917" s="2"/>
      <c r="J917" s="2"/>
      <c r="K917" s="2"/>
      <c r="L917" s="2"/>
      <c r="M917" s="2"/>
      <c r="N917" s="2"/>
      <c r="O917" s="2"/>
      <c r="P917" s="2"/>
      <c r="Q917" s="2"/>
      <c r="R917" s="2"/>
      <c r="S917" s="2"/>
      <c r="T917" s="2"/>
      <c r="U917" s="2"/>
      <c r="V917" s="2"/>
      <c r="W917" s="2"/>
      <c r="X917" s="2"/>
      <c r="Y917" s="2"/>
      <c r="Z917" s="2"/>
      <c r="AA917" s="2"/>
    </row>
    <row r="918" spans="1:27" ht="15.75" customHeight="1" x14ac:dyDescent="0.25">
      <c r="A918" s="2"/>
      <c r="B918" s="2"/>
      <c r="C918" s="2"/>
      <c r="D918" s="2"/>
      <c r="E918" s="2"/>
      <c r="G918" s="2"/>
      <c r="H918" s="2"/>
      <c r="I918" s="2"/>
      <c r="J918" s="2"/>
      <c r="K918" s="2"/>
      <c r="L918" s="2"/>
      <c r="M918" s="2"/>
      <c r="N918" s="2"/>
      <c r="O918" s="2"/>
      <c r="P918" s="2"/>
      <c r="Q918" s="2"/>
      <c r="R918" s="2"/>
      <c r="S918" s="2"/>
      <c r="T918" s="2"/>
      <c r="U918" s="2"/>
      <c r="V918" s="2"/>
      <c r="W918" s="2"/>
      <c r="X918" s="2"/>
      <c r="Y918" s="2"/>
      <c r="Z918" s="2"/>
      <c r="AA918" s="2"/>
    </row>
    <row r="919" spans="1:27" ht="15.75" customHeight="1" x14ac:dyDescent="0.25">
      <c r="A919" s="2"/>
      <c r="B919" s="2"/>
      <c r="C919" s="2"/>
      <c r="D919" s="2"/>
      <c r="E919" s="2"/>
      <c r="G919" s="2"/>
      <c r="H919" s="2"/>
      <c r="I919" s="2"/>
      <c r="J919" s="2"/>
      <c r="K919" s="2"/>
      <c r="L919" s="2"/>
      <c r="M919" s="2"/>
      <c r="N919" s="2"/>
      <c r="O919" s="2"/>
      <c r="P919" s="2"/>
      <c r="Q919" s="2"/>
      <c r="R919" s="2"/>
      <c r="S919" s="2"/>
      <c r="T919" s="2"/>
      <c r="U919" s="2"/>
      <c r="V919" s="2"/>
      <c r="W919" s="2"/>
      <c r="X919" s="2"/>
      <c r="Y919" s="2"/>
      <c r="Z919" s="2"/>
      <c r="AA919" s="2"/>
    </row>
    <row r="920" spans="1:27" ht="15.75" customHeight="1" x14ac:dyDescent="0.25">
      <c r="A920" s="2"/>
      <c r="B920" s="2"/>
      <c r="C920" s="2"/>
      <c r="D920" s="2"/>
      <c r="E920" s="2"/>
      <c r="G920" s="2"/>
      <c r="H920" s="2"/>
      <c r="I920" s="2"/>
      <c r="J920" s="2"/>
      <c r="K920" s="2"/>
      <c r="L920" s="2"/>
      <c r="M920" s="2"/>
      <c r="N920" s="2"/>
      <c r="O920" s="2"/>
      <c r="P920" s="2"/>
      <c r="Q920" s="2"/>
      <c r="R920" s="2"/>
      <c r="S920" s="2"/>
      <c r="T920" s="2"/>
      <c r="U920" s="2"/>
      <c r="V920" s="2"/>
      <c r="W920" s="2"/>
      <c r="X920" s="2"/>
      <c r="Y920" s="2"/>
      <c r="Z920" s="2"/>
      <c r="AA920" s="2"/>
    </row>
    <row r="921" spans="1:27" ht="15.75" customHeight="1" x14ac:dyDescent="0.25">
      <c r="A921" s="2"/>
      <c r="B921" s="2"/>
      <c r="C921" s="2"/>
      <c r="D921" s="2"/>
      <c r="E921" s="2"/>
      <c r="G921" s="2"/>
      <c r="H921" s="2"/>
      <c r="I921" s="2"/>
      <c r="J921" s="2"/>
      <c r="K921" s="2"/>
      <c r="L921" s="2"/>
      <c r="M921" s="2"/>
      <c r="N921" s="2"/>
      <c r="O921" s="2"/>
      <c r="P921" s="2"/>
      <c r="Q921" s="2"/>
      <c r="R921" s="2"/>
      <c r="S921" s="2"/>
      <c r="T921" s="2"/>
      <c r="U921" s="2"/>
      <c r="V921" s="2"/>
      <c r="W921" s="2"/>
      <c r="X921" s="2"/>
      <c r="Y921" s="2"/>
      <c r="Z921" s="2"/>
      <c r="AA921" s="2"/>
    </row>
    <row r="922" spans="1:27" ht="15.75" customHeight="1" x14ac:dyDescent="0.25">
      <c r="A922" s="2"/>
      <c r="B922" s="2"/>
      <c r="C922" s="2"/>
      <c r="D922" s="2"/>
      <c r="E922" s="2"/>
      <c r="G922" s="2"/>
      <c r="H922" s="2"/>
      <c r="I922" s="2"/>
      <c r="J922" s="2"/>
      <c r="K922" s="2"/>
      <c r="L922" s="2"/>
      <c r="M922" s="2"/>
      <c r="N922" s="2"/>
      <c r="O922" s="2"/>
      <c r="P922" s="2"/>
      <c r="Q922" s="2"/>
      <c r="R922" s="2"/>
      <c r="S922" s="2"/>
      <c r="T922" s="2"/>
      <c r="U922" s="2"/>
      <c r="V922" s="2"/>
      <c r="W922" s="2"/>
      <c r="X922" s="2"/>
      <c r="Y922" s="2"/>
      <c r="Z922" s="2"/>
      <c r="AA922" s="2"/>
    </row>
    <row r="923" spans="1:27" ht="15.75" customHeight="1" x14ac:dyDescent="0.25">
      <c r="A923" s="2"/>
      <c r="B923" s="2"/>
      <c r="C923" s="2"/>
      <c r="D923" s="2"/>
      <c r="E923" s="2"/>
      <c r="G923" s="2"/>
      <c r="H923" s="2"/>
      <c r="I923" s="2"/>
      <c r="J923" s="2"/>
      <c r="K923" s="2"/>
      <c r="L923" s="2"/>
      <c r="M923" s="2"/>
      <c r="N923" s="2"/>
      <c r="O923" s="2"/>
      <c r="P923" s="2"/>
      <c r="Q923" s="2"/>
      <c r="R923" s="2"/>
      <c r="S923" s="2"/>
      <c r="T923" s="2"/>
      <c r="U923" s="2"/>
      <c r="V923" s="2"/>
      <c r="W923" s="2"/>
      <c r="X923" s="2"/>
      <c r="Y923" s="2"/>
      <c r="Z923" s="2"/>
      <c r="AA923" s="2"/>
    </row>
    <row r="924" spans="1:27" ht="15.75" customHeight="1" x14ac:dyDescent="0.25">
      <c r="A924" s="2"/>
      <c r="B924" s="2"/>
      <c r="C924" s="2"/>
      <c r="D924" s="2"/>
      <c r="E924" s="2"/>
      <c r="G924" s="2"/>
      <c r="H924" s="2"/>
      <c r="I924" s="2"/>
      <c r="J924" s="2"/>
      <c r="K924" s="2"/>
      <c r="L924" s="2"/>
      <c r="M924" s="2"/>
      <c r="N924" s="2"/>
      <c r="O924" s="2"/>
      <c r="P924" s="2"/>
      <c r="Q924" s="2"/>
      <c r="R924" s="2"/>
      <c r="S924" s="2"/>
      <c r="T924" s="2"/>
      <c r="U924" s="2"/>
      <c r="V924" s="2"/>
      <c r="W924" s="2"/>
      <c r="X924" s="2"/>
      <c r="Y924" s="2"/>
      <c r="Z924" s="2"/>
      <c r="AA924" s="2"/>
    </row>
    <row r="925" spans="1:27" ht="15.75" customHeight="1" x14ac:dyDescent="0.25">
      <c r="A925" s="2"/>
      <c r="B925" s="2"/>
      <c r="C925" s="2"/>
      <c r="D925" s="2"/>
      <c r="E925" s="2"/>
      <c r="G925" s="2"/>
      <c r="H925" s="2"/>
      <c r="I925" s="2"/>
      <c r="J925" s="2"/>
      <c r="K925" s="2"/>
      <c r="L925" s="2"/>
      <c r="M925" s="2"/>
      <c r="N925" s="2"/>
      <c r="O925" s="2"/>
      <c r="P925" s="2"/>
      <c r="Q925" s="2"/>
      <c r="R925" s="2"/>
      <c r="S925" s="2"/>
      <c r="T925" s="2"/>
      <c r="U925" s="2"/>
      <c r="V925" s="2"/>
      <c r="W925" s="2"/>
      <c r="X925" s="2"/>
      <c r="Y925" s="2"/>
      <c r="Z925" s="2"/>
      <c r="AA925" s="2"/>
    </row>
    <row r="926" spans="1:27" ht="15.75" customHeight="1" x14ac:dyDescent="0.25">
      <c r="A926" s="2"/>
      <c r="B926" s="2"/>
      <c r="C926" s="2"/>
      <c r="D926" s="2"/>
      <c r="E926" s="2"/>
      <c r="G926" s="2"/>
      <c r="H926" s="2"/>
      <c r="I926" s="2"/>
      <c r="J926" s="2"/>
      <c r="K926" s="2"/>
      <c r="L926" s="2"/>
      <c r="M926" s="2"/>
      <c r="N926" s="2"/>
      <c r="O926" s="2"/>
      <c r="P926" s="2"/>
      <c r="Q926" s="2"/>
      <c r="R926" s="2"/>
      <c r="S926" s="2"/>
      <c r="T926" s="2"/>
      <c r="U926" s="2"/>
      <c r="V926" s="2"/>
      <c r="W926" s="2"/>
      <c r="X926" s="2"/>
      <c r="Y926" s="2"/>
      <c r="Z926" s="2"/>
      <c r="AA926" s="2"/>
    </row>
    <row r="927" spans="1:27" ht="15.75" customHeight="1" x14ac:dyDescent="0.25">
      <c r="A927" s="2"/>
      <c r="B927" s="2"/>
      <c r="C927" s="2"/>
      <c r="D927" s="2"/>
      <c r="E927" s="2"/>
      <c r="G927" s="2"/>
      <c r="H927" s="2"/>
      <c r="I927" s="2"/>
      <c r="J927" s="2"/>
      <c r="K927" s="2"/>
      <c r="L927" s="2"/>
      <c r="M927" s="2"/>
      <c r="N927" s="2"/>
      <c r="O927" s="2"/>
      <c r="P927" s="2"/>
      <c r="Q927" s="2"/>
      <c r="R927" s="2"/>
      <c r="S927" s="2"/>
      <c r="T927" s="2"/>
      <c r="U927" s="2"/>
      <c r="V927" s="2"/>
      <c r="W927" s="2"/>
      <c r="X927" s="2"/>
      <c r="Y927" s="2"/>
      <c r="Z927" s="2"/>
      <c r="AA927" s="2"/>
    </row>
    <row r="928" spans="1:27" ht="15.75" customHeight="1" x14ac:dyDescent="0.25">
      <c r="A928" s="2"/>
      <c r="B928" s="2"/>
      <c r="C928" s="2"/>
      <c r="D928" s="2"/>
      <c r="E928" s="2"/>
      <c r="G928" s="2"/>
      <c r="H928" s="2"/>
      <c r="I928" s="2"/>
      <c r="J928" s="2"/>
      <c r="K928" s="2"/>
      <c r="L928" s="2"/>
      <c r="M928" s="2"/>
      <c r="N928" s="2"/>
      <c r="O928" s="2"/>
      <c r="P928" s="2"/>
      <c r="Q928" s="2"/>
      <c r="R928" s="2"/>
      <c r="S928" s="2"/>
      <c r="T928" s="2"/>
      <c r="U928" s="2"/>
      <c r="V928" s="2"/>
      <c r="W928" s="2"/>
      <c r="X928" s="2"/>
      <c r="Y928" s="2"/>
      <c r="Z928" s="2"/>
      <c r="AA928" s="2"/>
    </row>
    <row r="929" spans="1:27" ht="15.75" customHeight="1" x14ac:dyDescent="0.25">
      <c r="A929" s="2"/>
      <c r="B929" s="2"/>
      <c r="C929" s="2"/>
      <c r="D929" s="2"/>
      <c r="E929" s="2"/>
      <c r="G929" s="2"/>
      <c r="H929" s="2"/>
      <c r="I929" s="2"/>
      <c r="J929" s="2"/>
      <c r="K929" s="2"/>
      <c r="L929" s="2"/>
      <c r="M929" s="2"/>
      <c r="N929" s="2"/>
      <c r="O929" s="2"/>
      <c r="P929" s="2"/>
      <c r="Q929" s="2"/>
      <c r="R929" s="2"/>
      <c r="S929" s="2"/>
      <c r="T929" s="2"/>
      <c r="U929" s="2"/>
      <c r="V929" s="2"/>
      <c r="W929" s="2"/>
      <c r="X929" s="2"/>
      <c r="Y929" s="2"/>
      <c r="Z929" s="2"/>
      <c r="AA929" s="2"/>
    </row>
    <row r="930" spans="1:27" ht="15" customHeight="1" x14ac:dyDescent="0.25">
      <c r="A930" s="2"/>
      <c r="B930" s="2"/>
      <c r="C930" s="2"/>
      <c r="D930" s="2"/>
      <c r="E930" s="2"/>
      <c r="G930" s="2"/>
      <c r="H930" s="2"/>
      <c r="I930" s="2"/>
      <c r="J930" s="2"/>
    </row>
    <row r="931" spans="1:27" ht="15" customHeight="1" x14ac:dyDescent="0.25">
      <c r="A931" s="2"/>
      <c r="B931" s="2"/>
      <c r="C931" s="2"/>
      <c r="D931" s="2"/>
      <c r="E931" s="2"/>
      <c r="G931" s="2"/>
      <c r="H931" s="2"/>
      <c r="I931" s="2"/>
      <c r="J931" s="2"/>
    </row>
  </sheetData>
  <autoFilter ref="A9:AA20" xr:uid="{00000000-0009-0000-0000-000003000000}"/>
  <mergeCells count="31">
    <mergeCell ref="E23:E34"/>
    <mergeCell ref="F23:F34"/>
    <mergeCell ref="G23:G34"/>
    <mergeCell ref="H23:H34"/>
    <mergeCell ref="I23:I34"/>
    <mergeCell ref="J23:J34"/>
    <mergeCell ref="G10:G21"/>
    <mergeCell ref="H10:H21"/>
    <mergeCell ref="I10:I21"/>
    <mergeCell ref="J10:J21"/>
    <mergeCell ref="A36:B36"/>
    <mergeCell ref="A23:A34"/>
    <mergeCell ref="B23:B34"/>
    <mergeCell ref="C23:C34"/>
    <mergeCell ref="D23:D34"/>
    <mergeCell ref="L8:Q8"/>
    <mergeCell ref="R8:W8"/>
    <mergeCell ref="X8:AC8"/>
    <mergeCell ref="AD8:AI8"/>
    <mergeCell ref="A10:A21"/>
    <mergeCell ref="B10:B21"/>
    <mergeCell ref="C10:C21"/>
    <mergeCell ref="D10:D21"/>
    <mergeCell ref="E10:E21"/>
    <mergeCell ref="F10:F21"/>
    <mergeCell ref="K8:K9"/>
    <mergeCell ref="B2:H4"/>
    <mergeCell ref="B6:J6"/>
    <mergeCell ref="A8:A9"/>
    <mergeCell ref="B8:B9"/>
    <mergeCell ref="C8:J8"/>
  </mergeCells>
  <dataValidations count="24">
    <dataValidation allowBlank="1" showInputMessage="1" showErrorMessage="1" promptTitle="Productos" prompt="Inserte la cantidad de filas que se requieran y registre todos los productos que hacen parte de cada uno de los objetivos específicos." sqref="A1:A2 A8:A10 A23" xr:uid="{00000000-0002-0000-0300-000000000000}"/>
    <dataValidation allowBlank="1" showInputMessage="1" showErrorMessage="1" promptTitle="Política transversal" prompt="Identifique la política  que aporta al proyecto y registre las categorias que tengan recursos asignados. " sqref="B8:B16 B23:B29" xr:uid="{00000000-0002-0000-0300-000001000000}"/>
    <dataValidation allowBlank="1" showInputMessage="1" showErrorMessage="1" promptTitle="Costo Año 1" prompt="Ingrese el costo asignado para cada servicio identificado registrado." sqref="C10:D16 C23:D29" xr:uid="{00000000-0002-0000-0300-000002000000}"/>
    <dataValidation allowBlank="1" showInputMessage="1" showErrorMessage="1" promptTitle="Costo Año 2" prompt="Ingrese el costo asignado para cada servicio identificado registrado." sqref="E10:E16 E23:E29" xr:uid="{00000000-0002-0000-0300-000003000000}"/>
    <dataValidation allowBlank="1" showInputMessage="1" showErrorMessage="1" promptTitle="Costo Año 3" prompt="Ingrese el costo asignado para cada servicio identificado registrado." sqref="G10:G16 G23:G29" xr:uid="{00000000-0002-0000-0300-000004000000}"/>
    <dataValidation allowBlank="1" showInputMessage="1" showErrorMessage="1" promptTitle="Costo Año 4" prompt="Ingrese el costo asignado para cada servicio identificado registrado." sqref="I10:I16 I23:I29" xr:uid="{00000000-0002-0000-0300-000005000000}"/>
    <dataValidation allowBlank="1" showInputMessage="1" showErrorMessage="1" promptTitle="Ajuste Costo Año 1" prompt="Ingrese la propuesta de ajuste al costo asignado para cada categoria  identificada y registrada." sqref="D9" xr:uid="{00000000-0002-0000-0300-000006000000}"/>
    <dataValidation allowBlank="1" showInputMessage="1" showErrorMessage="1" promptTitle="Ajuste Costo Año 2" prompt="Ingrese la propuesta de ajuste al costo asignado para cada servicio identificado registrado." sqref="F10:F16 F23:F29" xr:uid="{00000000-0002-0000-0300-000007000000}"/>
    <dataValidation allowBlank="1" showInputMessage="1" showErrorMessage="1" promptTitle="Ajuste Costo Año 3" prompt="Ingrese la propuesta de ajuste al costo asignado para cada servicio identificado registrado." sqref="H10:H16 H23:H29" xr:uid="{00000000-0002-0000-0300-000008000000}"/>
    <dataValidation allowBlank="1" showInputMessage="1" showErrorMessage="1" promptTitle="Ajuste Costo Año 4" prompt="Ingrese la propuesta de ajuste al costo asignado para cada servicio identificado registrado." sqref="J10 J23" xr:uid="{00000000-0002-0000-0300-000009000000}"/>
    <dataValidation allowBlank="1" showInputMessage="1" showErrorMessage="1" promptTitle="Compromisos" prompt="Registre los compromisos adquiridos por cada una las categorias   identificada y registrada." sqref="L9 R9 X9 AD9" xr:uid="{00000000-0002-0000-0300-00000A000000}"/>
    <dataValidation allowBlank="1" showInputMessage="1" showErrorMessage="1" promptTitle="Costo Año 1" prompt="Ingrese el costo asignado para cada categoria identificada y registrada." sqref="C9" xr:uid="{00000000-0002-0000-0300-00000B000000}"/>
    <dataValidation allowBlank="1" showInputMessage="1" showErrorMessage="1" promptTitle="Costo Año 2" prompt="Ingrese el costo asignado para cada categoria identificada y registrada." sqref="E9" xr:uid="{00000000-0002-0000-0300-00000C000000}"/>
    <dataValidation allowBlank="1" showInputMessage="1" showErrorMessage="1" promptTitle="Costo Año 3" prompt="Ingrese el costo asignado para cada categoria identificada y registrada." sqref="G9" xr:uid="{00000000-0002-0000-0300-00000D000000}"/>
    <dataValidation allowBlank="1" showInputMessage="1" showErrorMessage="1" promptTitle="Costo Año 4" prompt="Ingrese el costo asignado para cada categoria identificada y registrada." sqref="I9" xr:uid="{00000000-0002-0000-0300-00000E000000}"/>
    <dataValidation allowBlank="1" showInputMessage="1" showErrorMessage="1" promptTitle="Ajuste Costo Año 2" prompt="Ingrese la propuesta de ajuste al costo asignado para cada categoria  identificada y registrada." sqref="F9" xr:uid="{00000000-0002-0000-0300-00000F000000}"/>
    <dataValidation allowBlank="1" showInputMessage="1" showErrorMessage="1" promptTitle="Ajuste Costo Año 3" prompt="Ingrese la propuesta de ajuste al costo asignado para cada categoria  identificada y registrada." sqref="H9" xr:uid="{00000000-0002-0000-0300-000010000000}"/>
    <dataValidation allowBlank="1" showInputMessage="1" showErrorMessage="1" promptTitle="Ajuste Costo Año 4" prompt="Ingrese la propuesta de ajuste al costo asignado para cada categoria  identificada y registrada." sqref="J9" xr:uid="{00000000-0002-0000-0300-000011000000}"/>
    <dataValidation allowBlank="1" showInputMessage="1" showErrorMessage="1" promptTitle="Obligaciones" prompt="Registre las obligaciones por cada una las categorias identificada y registrada." sqref="M9 S9 Y9 AE9" xr:uid="{00000000-0002-0000-0300-000012000000}"/>
    <dataValidation allowBlank="1" showInputMessage="1" showErrorMessage="1" promptTitle="Pagos" prompt="Registre los pagos realizados por cada una las categorias identificadas y registradas" sqref="N9 T9 Z9 AF9" xr:uid="{00000000-0002-0000-0300-000013000000}"/>
    <dataValidation allowBlank="1" showInputMessage="1" showErrorMessage="1" promptTitle="Observaciones recursos" prompt="Justifique la desitinación de los recursos (compromisos, obligaciones y pagos). NO justificar en términos de contratación profesional, si no de productos proyectados a entregar." sqref="O9 U9 AA9 AG9" xr:uid="{00000000-0002-0000-0300-000014000000}"/>
    <dataValidation allowBlank="1" showInputMessage="1" showErrorMessage="1" promptTitle="Avance de meta " prompt="Registre el avance de la meta, obtenido por cada una de las categorias " sqref="P9 V9 AB9 AH9" xr:uid="{00000000-0002-0000-0300-000015000000}"/>
    <dataValidation allowBlank="1" showInputMessage="1" showErrorMessage="1" promptTitle="Observaciones Meta " prompt="Justifique los valores registrados como avance de meta " sqref="Q9 W9 AC9 AI9" xr:uid="{00000000-0002-0000-0300-000016000000}"/>
    <dataValidation allowBlank="1" showInputMessage="1" showErrorMessage="1" promptTitle="Nombre del Proyecto" prompt="Ubique el cursor en la celda a diligenciar, despliegue la flecha y elija el proyecto a trabajar." sqref="A6" xr:uid="{00000000-0002-0000-0300-000017000000}"/>
  </dataValidations>
  <pageMargins left="0.70866141732283472" right="0.70866141732283472" top="0.74803149606299213" bottom="0.74803149606299213" header="0" footer="0"/>
  <pageSetup orientation="portrait" r:id="rId1"/>
  <headerFooter>
    <oddFooter>&amp;RDE01-F17 Vr 6 (2024-02-29)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EW49"/>
  <sheetViews>
    <sheetView zoomScale="70" zoomScaleNormal="70" workbookViewId="0">
      <selection activeCell="B1" sqref="B1:Q3"/>
    </sheetView>
  </sheetViews>
  <sheetFormatPr baseColWidth="10" defaultColWidth="11.42578125" defaultRowHeight="26.25" customHeight="1" x14ac:dyDescent="0.25"/>
  <cols>
    <col min="1" max="1" width="44.85546875" style="158" customWidth="1"/>
    <col min="2" max="2" width="30.7109375" style="145" customWidth="1"/>
    <col min="3" max="4" width="24.28515625" style="145" customWidth="1"/>
    <col min="5" max="5" width="12.5703125" style="145" customWidth="1"/>
    <col min="6" max="6" width="20.42578125" style="145" customWidth="1"/>
    <col min="7" max="7" width="12.5703125" style="145" customWidth="1"/>
    <col min="8" max="8" width="17.140625" style="145" customWidth="1"/>
    <col min="9" max="18" width="12.5703125" style="145" customWidth="1"/>
    <col min="19" max="19" width="21.7109375" style="145" bestFit="1" customWidth="1"/>
    <col min="20" max="21" width="12.5703125" style="145" customWidth="1"/>
    <col min="22" max="22" width="22.42578125" style="145" customWidth="1"/>
    <col min="23" max="23" width="25.85546875" style="145" customWidth="1"/>
    <col min="24" max="24" width="19.42578125" style="145" customWidth="1"/>
    <col min="25" max="25" width="34.7109375" style="145" customWidth="1"/>
    <col min="26" max="26" width="21.140625" style="145" customWidth="1"/>
    <col min="27" max="27" width="41.42578125" style="145" customWidth="1"/>
    <col min="28" max="28" width="22.42578125" style="145" customWidth="1"/>
    <col min="29" max="29" width="25.85546875" style="145" customWidth="1"/>
    <col min="30" max="30" width="19.42578125" style="145" customWidth="1"/>
    <col min="31" max="31" width="34.7109375" style="145" customWidth="1"/>
    <col min="32" max="32" width="21.140625" style="145" customWidth="1"/>
    <col min="33" max="33" width="41.42578125" style="145" customWidth="1"/>
    <col min="34" max="34" width="22.42578125" style="145" customWidth="1"/>
    <col min="35" max="35" width="25.85546875" style="145" customWidth="1"/>
    <col min="36" max="36" width="19.42578125" style="145" customWidth="1"/>
    <col min="37" max="37" width="34.7109375" style="145" customWidth="1"/>
    <col min="38" max="38" width="21.140625" style="145" customWidth="1"/>
    <col min="39" max="39" width="41.42578125" style="145" customWidth="1"/>
    <col min="40" max="40" width="22.42578125" style="145" customWidth="1"/>
    <col min="41" max="41" width="25.85546875" style="145" customWidth="1"/>
    <col min="42" max="42" width="19.42578125" style="145" customWidth="1"/>
    <col min="43" max="43" width="34.7109375" style="145" customWidth="1"/>
    <col min="44" max="44" width="21.140625" style="145" customWidth="1"/>
    <col min="45" max="45" width="41.42578125" style="145" customWidth="1"/>
    <col min="46" max="16384" width="11.42578125" style="145"/>
  </cols>
  <sheetData>
    <row r="1" spans="1:44 16372:16377" customFormat="1" ht="27.75" customHeight="1" x14ac:dyDescent="0.25">
      <c r="A1" s="372"/>
      <c r="B1" s="378" t="s">
        <v>1511</v>
      </c>
      <c r="C1" s="379"/>
      <c r="D1" s="379"/>
      <c r="E1" s="379"/>
      <c r="F1" s="379"/>
      <c r="G1" s="379"/>
      <c r="H1" s="379"/>
      <c r="I1" s="379"/>
      <c r="J1" s="379"/>
      <c r="K1" s="379"/>
      <c r="L1" s="379"/>
      <c r="M1" s="379"/>
      <c r="N1" s="379"/>
      <c r="O1" s="379"/>
      <c r="P1" s="379"/>
      <c r="Q1" s="380"/>
      <c r="R1" s="260" t="s">
        <v>23</v>
      </c>
      <c r="S1" s="261" t="s">
        <v>22</v>
      </c>
    </row>
    <row r="2" spans="1:44 16372:16377" customFormat="1" ht="27.75" customHeight="1" x14ac:dyDescent="0.25">
      <c r="A2" s="373"/>
      <c r="B2" s="381"/>
      <c r="C2" s="382"/>
      <c r="D2" s="382"/>
      <c r="E2" s="382"/>
      <c r="F2" s="382"/>
      <c r="G2" s="382"/>
      <c r="H2" s="382"/>
      <c r="I2" s="382"/>
      <c r="J2" s="382"/>
      <c r="K2" s="382"/>
      <c r="L2" s="382"/>
      <c r="M2" s="382"/>
      <c r="N2" s="382"/>
      <c r="O2" s="382"/>
      <c r="P2" s="382"/>
      <c r="Q2" s="383"/>
      <c r="R2" s="262" t="s">
        <v>21</v>
      </c>
      <c r="S2" s="263">
        <v>6</v>
      </c>
    </row>
    <row r="3" spans="1:44 16372:16377" customFormat="1" ht="27.75" customHeight="1" thickBot="1" x14ac:dyDescent="0.3">
      <c r="A3" s="374"/>
      <c r="B3" s="384"/>
      <c r="C3" s="385"/>
      <c r="D3" s="385"/>
      <c r="E3" s="385"/>
      <c r="F3" s="385"/>
      <c r="G3" s="385"/>
      <c r="H3" s="385"/>
      <c r="I3" s="385"/>
      <c r="J3" s="385"/>
      <c r="K3" s="385"/>
      <c r="L3" s="385"/>
      <c r="M3" s="385"/>
      <c r="N3" s="385"/>
      <c r="O3" s="385"/>
      <c r="P3" s="385"/>
      <c r="Q3" s="386"/>
      <c r="R3" s="264" t="s">
        <v>20</v>
      </c>
      <c r="S3" s="265">
        <v>45351</v>
      </c>
    </row>
    <row r="4" spans="1:44 16372:16377" customFormat="1" ht="15.75" thickBot="1" x14ac:dyDescent="0.3">
      <c r="A4" s="4"/>
      <c r="B4" s="5"/>
      <c r="C4" s="5"/>
      <c r="D4" s="5"/>
      <c r="E4" s="5"/>
      <c r="F4" s="5"/>
      <c r="G4" s="5"/>
      <c r="H4" s="5"/>
      <c r="I4" s="5"/>
      <c r="J4" s="5"/>
      <c r="K4" s="5"/>
      <c r="L4" s="5"/>
      <c r="M4" s="5"/>
      <c r="N4" s="5"/>
      <c r="O4" s="5"/>
      <c r="P4" s="5"/>
      <c r="Q4" s="5"/>
      <c r="R4" s="5"/>
    </row>
    <row r="5" spans="1:44 16372:16377" customFormat="1" ht="24.75" customHeight="1" thickBot="1" x14ac:dyDescent="0.3">
      <c r="A5" s="242" t="s">
        <v>5</v>
      </c>
      <c r="B5" s="364"/>
      <c r="C5" s="365"/>
      <c r="D5" s="365"/>
      <c r="E5" s="365"/>
      <c r="F5" s="365"/>
      <c r="G5" s="365"/>
      <c r="H5" s="365"/>
      <c r="I5" s="365"/>
      <c r="J5" s="365"/>
      <c r="K5" s="365"/>
      <c r="L5" s="365"/>
      <c r="M5" s="365"/>
      <c r="N5" s="365"/>
      <c r="O5" s="365"/>
      <c r="P5" s="366"/>
      <c r="Q5" s="243" t="s">
        <v>1121</v>
      </c>
      <c r="R5" s="367" t="str">
        <f>IF(ISERROR(VLOOKUP(B5,Listas!$F$2:$G$1109,2,0)),"",VLOOKUP(B5,Listas!$F$2:$G$1109,2,0))</f>
        <v/>
      </c>
      <c r="S5" s="368"/>
      <c r="XER5" t="s">
        <v>26</v>
      </c>
      <c r="XEW5" s="6" t="s">
        <v>24</v>
      </c>
    </row>
    <row r="6" spans="1:44 16372:16377" ht="26.25" customHeight="1" thickBot="1" x14ac:dyDescent="0.3"/>
    <row r="7" spans="1:44 16372:16377" ht="26.25" customHeight="1" thickBot="1" x14ac:dyDescent="0.3">
      <c r="A7" s="375" t="s">
        <v>4</v>
      </c>
      <c r="B7" s="387" t="s">
        <v>1456</v>
      </c>
      <c r="C7" s="387" t="s">
        <v>1457</v>
      </c>
      <c r="D7" s="400" t="s">
        <v>1466</v>
      </c>
      <c r="E7" s="400"/>
      <c r="F7" s="400"/>
      <c r="G7" s="400"/>
      <c r="H7" s="401"/>
      <c r="I7" s="401"/>
      <c r="J7" s="401"/>
      <c r="K7" s="401"/>
      <c r="L7" s="400"/>
      <c r="M7" s="400"/>
      <c r="N7" s="400"/>
      <c r="O7" s="400"/>
      <c r="P7" s="400"/>
      <c r="Q7" s="400"/>
      <c r="R7" s="400"/>
      <c r="S7" s="402"/>
      <c r="T7" s="407" t="s">
        <v>1505</v>
      </c>
      <c r="U7" s="396" t="s">
        <v>1462</v>
      </c>
      <c r="V7" s="390"/>
      <c r="W7" s="390"/>
      <c r="X7" s="390"/>
      <c r="Y7" s="390"/>
      <c r="Z7" s="397"/>
      <c r="AA7" s="390" t="s">
        <v>1462</v>
      </c>
      <c r="AB7" s="390"/>
      <c r="AC7" s="390"/>
      <c r="AD7" s="390"/>
      <c r="AE7" s="390"/>
      <c r="AF7" s="391"/>
      <c r="AG7" s="394" t="s">
        <v>1462</v>
      </c>
      <c r="AH7" s="390"/>
      <c r="AI7" s="390"/>
      <c r="AJ7" s="390"/>
      <c r="AK7" s="390"/>
      <c r="AL7" s="390"/>
      <c r="AM7" s="396" t="s">
        <v>1462</v>
      </c>
      <c r="AN7" s="390"/>
      <c r="AO7" s="390"/>
      <c r="AP7" s="390"/>
      <c r="AQ7" s="390"/>
      <c r="AR7" s="397"/>
    </row>
    <row r="8" spans="1:44 16372:16377" ht="26.25" customHeight="1" x14ac:dyDescent="0.25">
      <c r="A8" s="376"/>
      <c r="B8" s="388"/>
      <c r="C8" s="388"/>
      <c r="D8" s="403" t="s">
        <v>1458</v>
      </c>
      <c r="E8" s="404"/>
      <c r="F8" s="404"/>
      <c r="G8" s="405"/>
      <c r="H8" s="406" t="s">
        <v>1459</v>
      </c>
      <c r="I8" s="406"/>
      <c r="J8" s="406"/>
      <c r="K8" s="406"/>
      <c r="L8" s="403" t="s">
        <v>1460</v>
      </c>
      <c r="M8" s="404"/>
      <c r="N8" s="404"/>
      <c r="O8" s="405"/>
      <c r="P8" s="403" t="s">
        <v>1461</v>
      </c>
      <c r="Q8" s="404"/>
      <c r="R8" s="404"/>
      <c r="S8" s="404"/>
      <c r="T8" s="408"/>
      <c r="U8" s="398"/>
      <c r="V8" s="392"/>
      <c r="W8" s="392"/>
      <c r="X8" s="392"/>
      <c r="Y8" s="392"/>
      <c r="Z8" s="399"/>
      <c r="AA8" s="392"/>
      <c r="AB8" s="392"/>
      <c r="AC8" s="392"/>
      <c r="AD8" s="392"/>
      <c r="AE8" s="392"/>
      <c r="AF8" s="393"/>
      <c r="AG8" s="395"/>
      <c r="AH8" s="392"/>
      <c r="AI8" s="392"/>
      <c r="AJ8" s="392"/>
      <c r="AK8" s="392"/>
      <c r="AL8" s="392"/>
      <c r="AM8" s="398"/>
      <c r="AN8" s="392"/>
      <c r="AO8" s="392"/>
      <c r="AP8" s="392"/>
      <c r="AQ8" s="392"/>
      <c r="AR8" s="399"/>
    </row>
    <row r="9" spans="1:44 16372:16377" s="163" customFormat="1" ht="75.75" customHeight="1" thickBot="1" x14ac:dyDescent="0.3">
      <c r="A9" s="377"/>
      <c r="B9" s="389"/>
      <c r="C9" s="389"/>
      <c r="D9" s="172" t="s">
        <v>12</v>
      </c>
      <c r="E9" s="173" t="s">
        <v>27</v>
      </c>
      <c r="F9" s="172" t="s">
        <v>25</v>
      </c>
      <c r="G9" s="173" t="s">
        <v>28</v>
      </c>
      <c r="H9" s="172" t="s">
        <v>12</v>
      </c>
      <c r="I9" s="173" t="s">
        <v>27</v>
      </c>
      <c r="J9" s="172" t="s">
        <v>25</v>
      </c>
      <c r="K9" s="173" t="s">
        <v>28</v>
      </c>
      <c r="L9" s="172" t="s">
        <v>12</v>
      </c>
      <c r="M9" s="173" t="s">
        <v>27</v>
      </c>
      <c r="N9" s="172" t="s">
        <v>25</v>
      </c>
      <c r="O9" s="173" t="s">
        <v>28</v>
      </c>
      <c r="P9" s="172" t="s">
        <v>12</v>
      </c>
      <c r="Q9" s="173" t="s">
        <v>27</v>
      </c>
      <c r="R9" s="172" t="s">
        <v>25</v>
      </c>
      <c r="S9" s="164" t="s">
        <v>28</v>
      </c>
      <c r="T9" s="409"/>
      <c r="U9" s="221" t="s">
        <v>994</v>
      </c>
      <c r="V9" s="166" t="s">
        <v>995</v>
      </c>
      <c r="W9" s="166" t="s">
        <v>996</v>
      </c>
      <c r="X9" s="166" t="s">
        <v>1503</v>
      </c>
      <c r="Y9" s="166" t="s">
        <v>1515</v>
      </c>
      <c r="Z9" s="166" t="s">
        <v>1504</v>
      </c>
      <c r="AA9" s="175" t="s">
        <v>994</v>
      </c>
      <c r="AB9" s="166" t="s">
        <v>995</v>
      </c>
      <c r="AC9" s="166" t="s">
        <v>996</v>
      </c>
      <c r="AD9" s="166" t="s">
        <v>1503</v>
      </c>
      <c r="AE9" s="166" t="s">
        <v>1515</v>
      </c>
      <c r="AF9" s="166" t="s">
        <v>1504</v>
      </c>
      <c r="AG9" s="175" t="s">
        <v>994</v>
      </c>
      <c r="AH9" s="166" t="s">
        <v>995</v>
      </c>
      <c r="AI9" s="166" t="s">
        <v>996</v>
      </c>
      <c r="AJ9" s="166" t="s">
        <v>1503</v>
      </c>
      <c r="AK9" s="166" t="s">
        <v>1515</v>
      </c>
      <c r="AL9" s="166" t="s">
        <v>1504</v>
      </c>
      <c r="AM9" s="175" t="s">
        <v>994</v>
      </c>
      <c r="AN9" s="166" t="s">
        <v>995</v>
      </c>
      <c r="AO9" s="166" t="s">
        <v>996</v>
      </c>
      <c r="AP9" s="166" t="s">
        <v>1503</v>
      </c>
      <c r="AQ9" s="166" t="s">
        <v>1515</v>
      </c>
      <c r="AR9" s="169" t="s">
        <v>1504</v>
      </c>
    </row>
    <row r="10" spans="1:44 16372:16377" ht="26.25" customHeight="1" x14ac:dyDescent="0.25">
      <c r="A10" s="352"/>
      <c r="B10" s="159"/>
      <c r="C10" s="159"/>
      <c r="D10" s="359"/>
      <c r="E10" s="359"/>
      <c r="F10" s="359"/>
      <c r="G10" s="359"/>
      <c r="H10" s="359"/>
      <c r="I10" s="359"/>
      <c r="J10" s="359"/>
      <c r="K10" s="359"/>
      <c r="L10" s="359"/>
      <c r="M10" s="359"/>
      <c r="N10" s="359"/>
      <c r="O10" s="359"/>
      <c r="P10" s="359"/>
      <c r="Q10" s="359"/>
      <c r="R10" s="359"/>
      <c r="S10" s="369"/>
      <c r="T10" s="168" t="s">
        <v>997</v>
      </c>
      <c r="U10" s="176"/>
      <c r="V10" s="160"/>
      <c r="W10" s="160"/>
      <c r="X10" s="159"/>
      <c r="Y10" s="161"/>
      <c r="Z10" s="162"/>
      <c r="AA10" s="160"/>
      <c r="AB10" s="160"/>
      <c r="AC10" s="160"/>
      <c r="AD10" s="159"/>
      <c r="AE10" s="161"/>
      <c r="AF10" s="162"/>
      <c r="AG10" s="160"/>
      <c r="AH10" s="160"/>
      <c r="AI10" s="160"/>
      <c r="AJ10" s="159"/>
      <c r="AK10" s="161"/>
      <c r="AL10" s="162"/>
      <c r="AM10" s="160"/>
      <c r="AN10" s="160"/>
      <c r="AO10" s="160"/>
      <c r="AP10" s="159"/>
      <c r="AQ10" s="161"/>
      <c r="AR10" s="162"/>
    </row>
    <row r="11" spans="1:44 16372:16377" ht="26.25" customHeight="1" x14ac:dyDescent="0.25">
      <c r="A11" s="353"/>
      <c r="B11" s="159"/>
      <c r="C11" s="159"/>
      <c r="D11" s="360"/>
      <c r="E11" s="360"/>
      <c r="F11" s="360"/>
      <c r="G11" s="360"/>
      <c r="H11" s="360"/>
      <c r="I11" s="360"/>
      <c r="J11" s="360"/>
      <c r="K11" s="360"/>
      <c r="L11" s="360"/>
      <c r="M11" s="360"/>
      <c r="N11" s="360"/>
      <c r="O11" s="360"/>
      <c r="P11" s="360"/>
      <c r="Q11" s="360"/>
      <c r="R11" s="360"/>
      <c r="S11" s="370"/>
      <c r="T11" s="235" t="s">
        <v>998</v>
      </c>
      <c r="U11" s="177"/>
      <c r="V11" s="151"/>
      <c r="W11" s="151"/>
      <c r="X11" s="150"/>
      <c r="Y11" s="152"/>
      <c r="Z11" s="153"/>
      <c r="AA11" s="151"/>
      <c r="AB11" s="151"/>
      <c r="AC11" s="151"/>
      <c r="AD11" s="150"/>
      <c r="AE11" s="152"/>
      <c r="AF11" s="153"/>
      <c r="AG11" s="151"/>
      <c r="AH11" s="151"/>
      <c r="AI11" s="151"/>
      <c r="AJ11" s="150"/>
      <c r="AK11" s="152"/>
      <c r="AL11" s="153"/>
      <c r="AM11" s="151"/>
      <c r="AN11" s="151"/>
      <c r="AO11" s="151"/>
      <c r="AP11" s="150"/>
      <c r="AQ11" s="152"/>
      <c r="AR11" s="153"/>
    </row>
    <row r="12" spans="1:44 16372:16377" ht="26.25" customHeight="1" x14ac:dyDescent="0.25">
      <c r="A12" s="353"/>
      <c r="B12" s="159"/>
      <c r="C12" s="159"/>
      <c r="D12" s="360"/>
      <c r="E12" s="360"/>
      <c r="F12" s="360"/>
      <c r="G12" s="360"/>
      <c r="H12" s="360"/>
      <c r="I12" s="360"/>
      <c r="J12" s="360"/>
      <c r="K12" s="360"/>
      <c r="L12" s="360"/>
      <c r="M12" s="360"/>
      <c r="N12" s="360"/>
      <c r="O12" s="360"/>
      <c r="P12" s="360"/>
      <c r="Q12" s="360"/>
      <c r="R12" s="360"/>
      <c r="S12" s="370"/>
      <c r="T12" s="235" t="s">
        <v>999</v>
      </c>
      <c r="U12" s="177"/>
      <c r="V12" s="151"/>
      <c r="W12" s="151"/>
      <c r="X12" s="150"/>
      <c r="Y12" s="152"/>
      <c r="Z12" s="153"/>
      <c r="AA12" s="151"/>
      <c r="AB12" s="151"/>
      <c r="AC12" s="151"/>
      <c r="AD12" s="150"/>
      <c r="AE12" s="152"/>
      <c r="AF12" s="153"/>
      <c r="AG12" s="151"/>
      <c r="AH12" s="151"/>
      <c r="AI12" s="151"/>
      <c r="AJ12" s="150"/>
      <c r="AK12" s="152"/>
      <c r="AL12" s="153"/>
      <c r="AM12" s="151"/>
      <c r="AN12" s="151"/>
      <c r="AO12" s="151"/>
      <c r="AP12" s="150"/>
      <c r="AQ12" s="152"/>
      <c r="AR12" s="153"/>
    </row>
    <row r="13" spans="1:44 16372:16377" ht="26.25" customHeight="1" x14ac:dyDescent="0.25">
      <c r="A13" s="353"/>
      <c r="B13" s="159"/>
      <c r="C13" s="159"/>
      <c r="D13" s="360"/>
      <c r="E13" s="360"/>
      <c r="F13" s="360"/>
      <c r="G13" s="360"/>
      <c r="H13" s="360"/>
      <c r="I13" s="360"/>
      <c r="J13" s="360"/>
      <c r="K13" s="360"/>
      <c r="L13" s="360"/>
      <c r="M13" s="360"/>
      <c r="N13" s="360"/>
      <c r="O13" s="360"/>
      <c r="P13" s="360"/>
      <c r="Q13" s="360"/>
      <c r="R13" s="360"/>
      <c r="S13" s="370"/>
      <c r="T13" s="235" t="s">
        <v>1000</v>
      </c>
      <c r="U13" s="177"/>
      <c r="V13" s="151"/>
      <c r="W13" s="151"/>
      <c r="X13" s="150"/>
      <c r="Y13" s="152"/>
      <c r="Z13" s="153"/>
      <c r="AA13" s="151"/>
      <c r="AB13" s="151"/>
      <c r="AC13" s="151"/>
      <c r="AD13" s="150"/>
      <c r="AE13" s="152"/>
      <c r="AF13" s="153"/>
      <c r="AG13" s="151"/>
      <c r="AH13" s="151"/>
      <c r="AI13" s="151"/>
      <c r="AJ13" s="150"/>
      <c r="AK13" s="152"/>
      <c r="AL13" s="153"/>
      <c r="AM13" s="151"/>
      <c r="AN13" s="151"/>
      <c r="AO13" s="151"/>
      <c r="AP13" s="150"/>
      <c r="AQ13" s="152"/>
      <c r="AR13" s="153"/>
    </row>
    <row r="14" spans="1:44 16372:16377" ht="26.25" customHeight="1" x14ac:dyDescent="0.25">
      <c r="A14" s="353"/>
      <c r="B14" s="159"/>
      <c r="C14" s="159"/>
      <c r="D14" s="360"/>
      <c r="E14" s="360"/>
      <c r="F14" s="360"/>
      <c r="G14" s="360"/>
      <c r="H14" s="360"/>
      <c r="I14" s="360"/>
      <c r="J14" s="360"/>
      <c r="K14" s="360"/>
      <c r="L14" s="360"/>
      <c r="M14" s="360"/>
      <c r="N14" s="360"/>
      <c r="O14" s="360"/>
      <c r="P14" s="360"/>
      <c r="Q14" s="360"/>
      <c r="R14" s="360"/>
      <c r="S14" s="370"/>
      <c r="T14" s="235" t="s">
        <v>1001</v>
      </c>
      <c r="U14" s="177"/>
      <c r="V14" s="151"/>
      <c r="W14" s="151"/>
      <c r="X14" s="150"/>
      <c r="Y14" s="152"/>
      <c r="Z14" s="153"/>
      <c r="AA14" s="151"/>
      <c r="AB14" s="151"/>
      <c r="AC14" s="151"/>
      <c r="AD14" s="150"/>
      <c r="AE14" s="152"/>
      <c r="AF14" s="153"/>
      <c r="AG14" s="151"/>
      <c r="AH14" s="151"/>
      <c r="AI14" s="151"/>
      <c r="AJ14" s="150"/>
      <c r="AK14" s="152"/>
      <c r="AL14" s="153"/>
      <c r="AM14" s="151"/>
      <c r="AN14" s="151"/>
      <c r="AO14" s="151"/>
      <c r="AP14" s="150"/>
      <c r="AQ14" s="152"/>
      <c r="AR14" s="153"/>
    </row>
    <row r="15" spans="1:44 16372:16377" ht="26.25" customHeight="1" x14ac:dyDescent="0.25">
      <c r="A15" s="353"/>
      <c r="B15" s="159"/>
      <c r="C15" s="159"/>
      <c r="D15" s="360"/>
      <c r="E15" s="360"/>
      <c r="F15" s="360"/>
      <c r="G15" s="360"/>
      <c r="H15" s="360"/>
      <c r="I15" s="360"/>
      <c r="J15" s="360"/>
      <c r="K15" s="360"/>
      <c r="L15" s="360"/>
      <c r="M15" s="360"/>
      <c r="N15" s="360"/>
      <c r="O15" s="360"/>
      <c r="P15" s="360"/>
      <c r="Q15" s="360"/>
      <c r="R15" s="360"/>
      <c r="S15" s="370"/>
      <c r="T15" s="235" t="s">
        <v>1002</v>
      </c>
      <c r="U15" s="177"/>
      <c r="V15" s="151"/>
      <c r="W15" s="151"/>
      <c r="X15" s="150"/>
      <c r="Y15" s="152"/>
      <c r="Z15" s="153"/>
      <c r="AA15" s="151"/>
      <c r="AB15" s="151"/>
      <c r="AC15" s="151"/>
      <c r="AD15" s="150"/>
      <c r="AE15" s="152"/>
      <c r="AF15" s="153"/>
      <c r="AG15" s="151"/>
      <c r="AH15" s="151"/>
      <c r="AI15" s="151"/>
      <c r="AJ15" s="150"/>
      <c r="AK15" s="152"/>
      <c r="AL15" s="153"/>
      <c r="AM15" s="151"/>
      <c r="AN15" s="151"/>
      <c r="AO15" s="151"/>
      <c r="AP15" s="150"/>
      <c r="AQ15" s="152"/>
      <c r="AR15" s="153"/>
    </row>
    <row r="16" spans="1:44 16372:16377" ht="26.25" customHeight="1" x14ac:dyDescent="0.25">
      <c r="A16" s="353"/>
      <c r="B16" s="159"/>
      <c r="C16" s="159"/>
      <c r="D16" s="360"/>
      <c r="E16" s="360"/>
      <c r="F16" s="360"/>
      <c r="G16" s="360"/>
      <c r="H16" s="360"/>
      <c r="I16" s="360"/>
      <c r="J16" s="360"/>
      <c r="K16" s="360"/>
      <c r="L16" s="360"/>
      <c r="M16" s="360"/>
      <c r="N16" s="360"/>
      <c r="O16" s="360"/>
      <c r="P16" s="360"/>
      <c r="Q16" s="360"/>
      <c r="R16" s="360"/>
      <c r="S16" s="370"/>
      <c r="T16" s="235" t="s">
        <v>1003</v>
      </c>
      <c r="U16" s="177"/>
      <c r="V16" s="151"/>
      <c r="W16" s="151"/>
      <c r="X16" s="150"/>
      <c r="Y16" s="152"/>
      <c r="Z16" s="153"/>
      <c r="AA16" s="151"/>
      <c r="AB16" s="151"/>
      <c r="AC16" s="151"/>
      <c r="AD16" s="150"/>
      <c r="AE16" s="152"/>
      <c r="AF16" s="153"/>
      <c r="AG16" s="151"/>
      <c r="AH16" s="151"/>
      <c r="AI16" s="151"/>
      <c r="AJ16" s="150"/>
      <c r="AK16" s="152"/>
      <c r="AL16" s="153"/>
      <c r="AM16" s="151"/>
      <c r="AN16" s="151"/>
      <c r="AO16" s="151"/>
      <c r="AP16" s="150"/>
      <c r="AQ16" s="152"/>
      <c r="AR16" s="153"/>
    </row>
    <row r="17" spans="1:44" ht="26.25" customHeight="1" x14ac:dyDescent="0.25">
      <c r="A17" s="353"/>
      <c r="B17" s="159"/>
      <c r="C17" s="159"/>
      <c r="D17" s="360"/>
      <c r="E17" s="360"/>
      <c r="F17" s="360"/>
      <c r="G17" s="360"/>
      <c r="H17" s="360"/>
      <c r="I17" s="360"/>
      <c r="J17" s="360"/>
      <c r="K17" s="360"/>
      <c r="L17" s="360"/>
      <c r="M17" s="360"/>
      <c r="N17" s="360"/>
      <c r="O17" s="360"/>
      <c r="P17" s="360"/>
      <c r="Q17" s="360"/>
      <c r="R17" s="360"/>
      <c r="S17" s="370"/>
      <c r="T17" s="235" t="s">
        <v>1004</v>
      </c>
      <c r="U17" s="177"/>
      <c r="V17" s="151"/>
      <c r="W17" s="151"/>
      <c r="X17" s="150"/>
      <c r="Y17" s="152"/>
      <c r="Z17" s="153"/>
      <c r="AA17" s="151"/>
      <c r="AB17" s="151"/>
      <c r="AC17" s="151"/>
      <c r="AD17" s="150"/>
      <c r="AE17" s="152"/>
      <c r="AF17" s="153"/>
      <c r="AG17" s="151"/>
      <c r="AH17" s="151"/>
      <c r="AI17" s="151"/>
      <c r="AJ17" s="150"/>
      <c r="AK17" s="152"/>
      <c r="AL17" s="153"/>
      <c r="AM17" s="151"/>
      <c r="AN17" s="151"/>
      <c r="AO17" s="151"/>
      <c r="AP17" s="150"/>
      <c r="AQ17" s="152"/>
      <c r="AR17" s="153"/>
    </row>
    <row r="18" spans="1:44" ht="26.25" customHeight="1" x14ac:dyDescent="0.25">
      <c r="A18" s="353"/>
      <c r="B18" s="159"/>
      <c r="C18" s="159"/>
      <c r="D18" s="360"/>
      <c r="E18" s="360"/>
      <c r="F18" s="360"/>
      <c r="G18" s="360"/>
      <c r="H18" s="360"/>
      <c r="I18" s="360"/>
      <c r="J18" s="360"/>
      <c r="K18" s="360"/>
      <c r="L18" s="360"/>
      <c r="M18" s="360"/>
      <c r="N18" s="360"/>
      <c r="O18" s="360"/>
      <c r="P18" s="360"/>
      <c r="Q18" s="360"/>
      <c r="R18" s="360"/>
      <c r="S18" s="370"/>
      <c r="T18" s="235" t="s">
        <v>1005</v>
      </c>
      <c r="U18" s="177"/>
      <c r="V18" s="151"/>
      <c r="W18" s="151"/>
      <c r="X18" s="150"/>
      <c r="Y18" s="152"/>
      <c r="Z18" s="153"/>
      <c r="AA18" s="151"/>
      <c r="AB18" s="151"/>
      <c r="AC18" s="151"/>
      <c r="AD18" s="150"/>
      <c r="AE18" s="152"/>
      <c r="AF18" s="153"/>
      <c r="AG18" s="151"/>
      <c r="AH18" s="151"/>
      <c r="AI18" s="151"/>
      <c r="AJ18" s="150"/>
      <c r="AK18" s="152"/>
      <c r="AL18" s="153"/>
      <c r="AM18" s="151"/>
      <c r="AN18" s="151"/>
      <c r="AO18" s="151"/>
      <c r="AP18" s="150"/>
      <c r="AQ18" s="152"/>
      <c r="AR18" s="153"/>
    </row>
    <row r="19" spans="1:44" ht="26.25" customHeight="1" x14ac:dyDescent="0.25">
      <c r="A19" s="353"/>
      <c r="B19" s="159"/>
      <c r="C19" s="159"/>
      <c r="D19" s="360"/>
      <c r="E19" s="360"/>
      <c r="F19" s="360"/>
      <c r="G19" s="360"/>
      <c r="H19" s="360"/>
      <c r="I19" s="360"/>
      <c r="J19" s="360"/>
      <c r="K19" s="360"/>
      <c r="L19" s="360"/>
      <c r="M19" s="360"/>
      <c r="N19" s="360"/>
      <c r="O19" s="360"/>
      <c r="P19" s="360"/>
      <c r="Q19" s="360"/>
      <c r="R19" s="360"/>
      <c r="S19" s="370"/>
      <c r="T19" s="235" t="s">
        <v>1006</v>
      </c>
      <c r="U19" s="177"/>
      <c r="V19" s="151"/>
      <c r="W19" s="151"/>
      <c r="X19" s="150"/>
      <c r="Y19" s="152"/>
      <c r="Z19" s="153"/>
      <c r="AA19" s="151"/>
      <c r="AB19" s="151"/>
      <c r="AC19" s="151"/>
      <c r="AD19" s="150"/>
      <c r="AE19" s="152"/>
      <c r="AF19" s="153"/>
      <c r="AG19" s="151"/>
      <c r="AH19" s="151"/>
      <c r="AI19" s="151"/>
      <c r="AJ19" s="150"/>
      <c r="AK19" s="152"/>
      <c r="AL19" s="153"/>
      <c r="AM19" s="151"/>
      <c r="AN19" s="151"/>
      <c r="AO19" s="151"/>
      <c r="AP19" s="150"/>
      <c r="AQ19" s="152"/>
      <c r="AR19" s="153"/>
    </row>
    <row r="20" spans="1:44" ht="26.25" customHeight="1" x14ac:dyDescent="0.25">
      <c r="A20" s="353"/>
      <c r="B20" s="159"/>
      <c r="C20" s="159"/>
      <c r="D20" s="360"/>
      <c r="E20" s="360"/>
      <c r="F20" s="360"/>
      <c r="G20" s="360"/>
      <c r="H20" s="360"/>
      <c r="I20" s="360"/>
      <c r="J20" s="360"/>
      <c r="K20" s="360"/>
      <c r="L20" s="360"/>
      <c r="M20" s="360"/>
      <c r="N20" s="360"/>
      <c r="O20" s="360"/>
      <c r="P20" s="360"/>
      <c r="Q20" s="360"/>
      <c r="R20" s="360"/>
      <c r="S20" s="370"/>
      <c r="T20" s="235" t="s">
        <v>1007</v>
      </c>
      <c r="U20" s="177"/>
      <c r="V20" s="151"/>
      <c r="W20" s="151"/>
      <c r="X20" s="150"/>
      <c r="Y20" s="152"/>
      <c r="Z20" s="153"/>
      <c r="AA20" s="151"/>
      <c r="AB20" s="151"/>
      <c r="AC20" s="151"/>
      <c r="AD20" s="150"/>
      <c r="AE20" s="152"/>
      <c r="AF20" s="153"/>
      <c r="AG20" s="151"/>
      <c r="AH20" s="151"/>
      <c r="AI20" s="151"/>
      <c r="AJ20" s="150"/>
      <c r="AK20" s="152"/>
      <c r="AL20" s="153"/>
      <c r="AM20" s="151"/>
      <c r="AN20" s="151"/>
      <c r="AO20" s="151"/>
      <c r="AP20" s="150"/>
      <c r="AQ20" s="152"/>
      <c r="AR20" s="153"/>
    </row>
    <row r="21" spans="1:44" ht="26.25" customHeight="1" thickBot="1" x14ac:dyDescent="0.3">
      <c r="A21" s="353"/>
      <c r="B21" s="246"/>
      <c r="C21" s="246"/>
      <c r="D21" s="360"/>
      <c r="E21" s="360"/>
      <c r="F21" s="360"/>
      <c r="G21" s="360"/>
      <c r="H21" s="360"/>
      <c r="I21" s="360"/>
      <c r="J21" s="360"/>
      <c r="K21" s="360"/>
      <c r="L21" s="360"/>
      <c r="M21" s="360"/>
      <c r="N21" s="360"/>
      <c r="O21" s="360"/>
      <c r="P21" s="360"/>
      <c r="Q21" s="360"/>
      <c r="R21" s="360"/>
      <c r="S21" s="370"/>
      <c r="T21" s="247" t="s">
        <v>1008</v>
      </c>
      <c r="U21" s="248"/>
      <c r="V21" s="249"/>
      <c r="W21" s="249"/>
      <c r="X21" s="250"/>
      <c r="Y21" s="251"/>
      <c r="Z21" s="252"/>
      <c r="AA21" s="249"/>
      <c r="AB21" s="249"/>
      <c r="AC21" s="249"/>
      <c r="AD21" s="250"/>
      <c r="AE21" s="251"/>
      <c r="AF21" s="252"/>
      <c r="AG21" s="249"/>
      <c r="AH21" s="249"/>
      <c r="AI21" s="249"/>
      <c r="AJ21" s="250"/>
      <c r="AK21" s="251"/>
      <c r="AL21" s="252"/>
      <c r="AM21" s="249"/>
      <c r="AN21" s="249"/>
      <c r="AO21" s="249"/>
      <c r="AP21" s="250"/>
      <c r="AQ21" s="251"/>
      <c r="AR21" s="252"/>
    </row>
    <row r="22" spans="1:44" ht="26.25" customHeight="1" thickBot="1" x14ac:dyDescent="0.3">
      <c r="A22" s="354"/>
      <c r="B22" s="350" t="s">
        <v>1523</v>
      </c>
      <c r="C22" s="351"/>
      <c r="D22" s="253">
        <f>+D10</f>
        <v>0</v>
      </c>
      <c r="E22" s="253">
        <f t="shared" ref="E22:S22" si="0">+E10</f>
        <v>0</v>
      </c>
      <c r="F22" s="253">
        <f t="shared" si="0"/>
        <v>0</v>
      </c>
      <c r="G22" s="253">
        <f t="shared" si="0"/>
        <v>0</v>
      </c>
      <c r="H22" s="253">
        <f t="shared" si="0"/>
        <v>0</v>
      </c>
      <c r="I22" s="253">
        <f t="shared" si="0"/>
        <v>0</v>
      </c>
      <c r="J22" s="253">
        <f t="shared" si="0"/>
        <v>0</v>
      </c>
      <c r="K22" s="253">
        <f t="shared" si="0"/>
        <v>0</v>
      </c>
      <c r="L22" s="253">
        <f t="shared" si="0"/>
        <v>0</v>
      </c>
      <c r="M22" s="253">
        <f t="shared" si="0"/>
        <v>0</v>
      </c>
      <c r="N22" s="253">
        <f t="shared" si="0"/>
        <v>0</v>
      </c>
      <c r="O22" s="253">
        <f t="shared" si="0"/>
        <v>0</v>
      </c>
      <c r="P22" s="253">
        <f t="shared" si="0"/>
        <v>0</v>
      </c>
      <c r="Q22" s="253">
        <f t="shared" si="0"/>
        <v>0</v>
      </c>
      <c r="R22" s="253">
        <f t="shared" si="0"/>
        <v>0</v>
      </c>
      <c r="S22" s="253">
        <f t="shared" si="0"/>
        <v>0</v>
      </c>
      <c r="T22" s="254"/>
      <c r="U22" s="255">
        <f>SUM(U10:U21)</f>
        <v>0</v>
      </c>
      <c r="V22" s="255">
        <f t="shared" ref="V22:AQ22" si="1">SUM(V10:V21)</f>
        <v>0</v>
      </c>
      <c r="W22" s="255">
        <f t="shared" si="1"/>
        <v>0</v>
      </c>
      <c r="X22" s="255"/>
      <c r="Y22" s="255">
        <f t="shared" si="1"/>
        <v>0</v>
      </c>
      <c r="Z22" s="255"/>
      <c r="AA22" s="255">
        <f t="shared" si="1"/>
        <v>0</v>
      </c>
      <c r="AB22" s="255">
        <f t="shared" si="1"/>
        <v>0</v>
      </c>
      <c r="AC22" s="255">
        <f t="shared" si="1"/>
        <v>0</v>
      </c>
      <c r="AD22" s="255"/>
      <c r="AE22" s="255">
        <f t="shared" si="1"/>
        <v>0</v>
      </c>
      <c r="AF22" s="255"/>
      <c r="AG22" s="255">
        <f t="shared" si="1"/>
        <v>0</v>
      </c>
      <c r="AH22" s="255">
        <f t="shared" si="1"/>
        <v>0</v>
      </c>
      <c r="AI22" s="255">
        <f t="shared" si="1"/>
        <v>0</v>
      </c>
      <c r="AJ22" s="255"/>
      <c r="AK22" s="255">
        <f t="shared" si="1"/>
        <v>0</v>
      </c>
      <c r="AL22" s="255"/>
      <c r="AM22" s="255">
        <f t="shared" si="1"/>
        <v>0</v>
      </c>
      <c r="AN22" s="255">
        <f t="shared" si="1"/>
        <v>0</v>
      </c>
      <c r="AO22" s="255">
        <f t="shared" si="1"/>
        <v>0</v>
      </c>
      <c r="AP22" s="255"/>
      <c r="AQ22" s="255">
        <f t="shared" si="1"/>
        <v>0</v>
      </c>
      <c r="AR22" s="256"/>
    </row>
    <row r="23" spans="1:44" ht="26.25" customHeight="1" x14ac:dyDescent="0.25">
      <c r="A23" s="355"/>
      <c r="B23" s="159"/>
      <c r="C23" s="159"/>
      <c r="D23" s="360"/>
      <c r="E23" s="360"/>
      <c r="F23" s="360"/>
      <c r="G23" s="360"/>
      <c r="H23" s="360"/>
      <c r="I23" s="360"/>
      <c r="J23" s="360"/>
      <c r="K23" s="360"/>
      <c r="L23" s="360"/>
      <c r="M23" s="360"/>
      <c r="N23" s="360"/>
      <c r="O23" s="360"/>
      <c r="P23" s="360"/>
      <c r="Q23" s="360"/>
      <c r="R23" s="360"/>
      <c r="S23" s="370"/>
      <c r="T23" s="168" t="s">
        <v>997</v>
      </c>
      <c r="U23" s="176"/>
      <c r="V23" s="160"/>
      <c r="W23" s="160"/>
      <c r="X23" s="159"/>
      <c r="Y23" s="161"/>
      <c r="Z23" s="162"/>
      <c r="AA23" s="160"/>
      <c r="AB23" s="160"/>
      <c r="AC23" s="160"/>
      <c r="AD23" s="159"/>
      <c r="AE23" s="161"/>
      <c r="AF23" s="162"/>
      <c r="AG23" s="160"/>
      <c r="AH23" s="160"/>
      <c r="AI23" s="160"/>
      <c r="AJ23" s="159"/>
      <c r="AK23" s="161"/>
      <c r="AL23" s="162"/>
      <c r="AM23" s="160"/>
      <c r="AN23" s="160"/>
      <c r="AO23" s="160"/>
      <c r="AP23" s="159"/>
      <c r="AQ23" s="161"/>
      <c r="AR23" s="162"/>
    </row>
    <row r="24" spans="1:44" ht="26.25" customHeight="1" x14ac:dyDescent="0.25">
      <c r="A24" s="356"/>
      <c r="B24" s="159"/>
      <c r="C24" s="159"/>
      <c r="D24" s="360"/>
      <c r="E24" s="360"/>
      <c r="F24" s="360"/>
      <c r="G24" s="360"/>
      <c r="H24" s="360"/>
      <c r="I24" s="360"/>
      <c r="J24" s="360"/>
      <c r="K24" s="360"/>
      <c r="L24" s="360"/>
      <c r="M24" s="360"/>
      <c r="N24" s="360"/>
      <c r="O24" s="360"/>
      <c r="P24" s="360"/>
      <c r="Q24" s="360"/>
      <c r="R24" s="360"/>
      <c r="S24" s="370"/>
      <c r="T24" s="235" t="s">
        <v>998</v>
      </c>
      <c r="U24" s="177"/>
      <c r="V24" s="151"/>
      <c r="W24" s="151"/>
      <c r="X24" s="150"/>
      <c r="Y24" s="152"/>
      <c r="Z24" s="153"/>
      <c r="AA24" s="151"/>
      <c r="AB24" s="151"/>
      <c r="AC24" s="151"/>
      <c r="AD24" s="150"/>
      <c r="AE24" s="152"/>
      <c r="AF24" s="153"/>
      <c r="AG24" s="151"/>
      <c r="AH24" s="151"/>
      <c r="AI24" s="151"/>
      <c r="AJ24" s="150"/>
      <c r="AK24" s="152"/>
      <c r="AL24" s="153"/>
      <c r="AM24" s="151"/>
      <c r="AN24" s="151"/>
      <c r="AO24" s="151"/>
      <c r="AP24" s="150"/>
      <c r="AQ24" s="152"/>
      <c r="AR24" s="153"/>
    </row>
    <row r="25" spans="1:44" ht="26.25" customHeight="1" x14ac:dyDescent="0.25">
      <c r="A25" s="356"/>
      <c r="B25" s="159"/>
      <c r="C25" s="159"/>
      <c r="D25" s="360"/>
      <c r="E25" s="360"/>
      <c r="F25" s="360"/>
      <c r="G25" s="360"/>
      <c r="H25" s="360"/>
      <c r="I25" s="360"/>
      <c r="J25" s="360"/>
      <c r="K25" s="360"/>
      <c r="L25" s="360"/>
      <c r="M25" s="360"/>
      <c r="N25" s="360"/>
      <c r="O25" s="360"/>
      <c r="P25" s="360"/>
      <c r="Q25" s="360"/>
      <c r="R25" s="360"/>
      <c r="S25" s="370"/>
      <c r="T25" s="235" t="s">
        <v>999</v>
      </c>
      <c r="U25" s="177"/>
      <c r="V25" s="151"/>
      <c r="W25" s="151"/>
      <c r="X25" s="150"/>
      <c r="Y25" s="152"/>
      <c r="Z25" s="153"/>
      <c r="AA25" s="151"/>
      <c r="AB25" s="151"/>
      <c r="AC25" s="151"/>
      <c r="AD25" s="150"/>
      <c r="AE25" s="152"/>
      <c r="AF25" s="153"/>
      <c r="AG25" s="151"/>
      <c r="AH25" s="151"/>
      <c r="AI25" s="151"/>
      <c r="AJ25" s="150"/>
      <c r="AK25" s="152"/>
      <c r="AL25" s="153"/>
      <c r="AM25" s="151"/>
      <c r="AN25" s="151"/>
      <c r="AO25" s="151"/>
      <c r="AP25" s="150"/>
      <c r="AQ25" s="152"/>
      <c r="AR25" s="153"/>
    </row>
    <row r="26" spans="1:44" ht="26.25" customHeight="1" x14ac:dyDescent="0.25">
      <c r="A26" s="356"/>
      <c r="B26" s="159"/>
      <c r="C26" s="159"/>
      <c r="D26" s="360"/>
      <c r="E26" s="360"/>
      <c r="F26" s="360"/>
      <c r="G26" s="360"/>
      <c r="H26" s="360"/>
      <c r="I26" s="360"/>
      <c r="J26" s="360"/>
      <c r="K26" s="360"/>
      <c r="L26" s="360"/>
      <c r="M26" s="360"/>
      <c r="N26" s="360"/>
      <c r="O26" s="360"/>
      <c r="P26" s="360"/>
      <c r="Q26" s="360"/>
      <c r="R26" s="360"/>
      <c r="S26" s="370"/>
      <c r="T26" s="235" t="s">
        <v>1000</v>
      </c>
      <c r="U26" s="177"/>
      <c r="V26" s="151"/>
      <c r="W26" s="151"/>
      <c r="X26" s="150"/>
      <c r="Y26" s="152"/>
      <c r="Z26" s="153"/>
      <c r="AA26" s="151"/>
      <c r="AB26" s="151"/>
      <c r="AC26" s="151"/>
      <c r="AD26" s="150"/>
      <c r="AE26" s="152"/>
      <c r="AF26" s="153"/>
      <c r="AG26" s="151"/>
      <c r="AH26" s="151"/>
      <c r="AI26" s="151"/>
      <c r="AJ26" s="150"/>
      <c r="AK26" s="152"/>
      <c r="AL26" s="153"/>
      <c r="AM26" s="151"/>
      <c r="AN26" s="151"/>
      <c r="AO26" s="151"/>
      <c r="AP26" s="150"/>
      <c r="AQ26" s="152"/>
      <c r="AR26" s="153"/>
    </row>
    <row r="27" spans="1:44" ht="26.25" customHeight="1" x14ac:dyDescent="0.25">
      <c r="A27" s="356"/>
      <c r="B27" s="159"/>
      <c r="C27" s="159"/>
      <c r="D27" s="360"/>
      <c r="E27" s="360"/>
      <c r="F27" s="360"/>
      <c r="G27" s="360"/>
      <c r="H27" s="360"/>
      <c r="I27" s="360"/>
      <c r="J27" s="360"/>
      <c r="K27" s="360"/>
      <c r="L27" s="360"/>
      <c r="M27" s="360"/>
      <c r="N27" s="360"/>
      <c r="O27" s="360"/>
      <c r="P27" s="360"/>
      <c r="Q27" s="360"/>
      <c r="R27" s="360"/>
      <c r="S27" s="370"/>
      <c r="T27" s="235" t="s">
        <v>1001</v>
      </c>
      <c r="U27" s="177"/>
      <c r="V27" s="151"/>
      <c r="W27" s="151"/>
      <c r="X27" s="150"/>
      <c r="Y27" s="152"/>
      <c r="Z27" s="153"/>
      <c r="AA27" s="151"/>
      <c r="AB27" s="151"/>
      <c r="AC27" s="151"/>
      <c r="AD27" s="150"/>
      <c r="AE27" s="152"/>
      <c r="AF27" s="153"/>
      <c r="AG27" s="151"/>
      <c r="AH27" s="151"/>
      <c r="AI27" s="151"/>
      <c r="AJ27" s="150"/>
      <c r="AK27" s="152"/>
      <c r="AL27" s="153"/>
      <c r="AM27" s="151"/>
      <c r="AN27" s="151"/>
      <c r="AO27" s="151"/>
      <c r="AP27" s="150"/>
      <c r="AQ27" s="152"/>
      <c r="AR27" s="153"/>
    </row>
    <row r="28" spans="1:44" ht="26.25" customHeight="1" x14ac:dyDescent="0.25">
      <c r="A28" s="356"/>
      <c r="B28" s="159"/>
      <c r="C28" s="159"/>
      <c r="D28" s="360"/>
      <c r="E28" s="360"/>
      <c r="F28" s="360"/>
      <c r="G28" s="360"/>
      <c r="H28" s="360"/>
      <c r="I28" s="360"/>
      <c r="J28" s="360"/>
      <c r="K28" s="360"/>
      <c r="L28" s="360"/>
      <c r="M28" s="360"/>
      <c r="N28" s="360"/>
      <c r="O28" s="360"/>
      <c r="P28" s="360"/>
      <c r="Q28" s="360"/>
      <c r="R28" s="360"/>
      <c r="S28" s="370"/>
      <c r="T28" s="235" t="s">
        <v>1002</v>
      </c>
      <c r="U28" s="177"/>
      <c r="V28" s="151"/>
      <c r="W28" s="151"/>
      <c r="X28" s="150"/>
      <c r="Y28" s="152"/>
      <c r="Z28" s="153"/>
      <c r="AA28" s="151"/>
      <c r="AB28" s="151"/>
      <c r="AC28" s="151"/>
      <c r="AD28" s="150"/>
      <c r="AE28" s="152"/>
      <c r="AF28" s="153"/>
      <c r="AG28" s="151"/>
      <c r="AH28" s="151"/>
      <c r="AI28" s="151"/>
      <c r="AJ28" s="150"/>
      <c r="AK28" s="152"/>
      <c r="AL28" s="153"/>
      <c r="AM28" s="151"/>
      <c r="AN28" s="151"/>
      <c r="AO28" s="151"/>
      <c r="AP28" s="150"/>
      <c r="AQ28" s="152"/>
      <c r="AR28" s="153"/>
    </row>
    <row r="29" spans="1:44" ht="26.25" customHeight="1" x14ac:dyDescent="0.25">
      <c r="A29" s="356"/>
      <c r="B29" s="159"/>
      <c r="C29" s="159"/>
      <c r="D29" s="360"/>
      <c r="E29" s="360"/>
      <c r="F29" s="360"/>
      <c r="G29" s="360"/>
      <c r="H29" s="360"/>
      <c r="I29" s="360"/>
      <c r="J29" s="360"/>
      <c r="K29" s="360"/>
      <c r="L29" s="360"/>
      <c r="M29" s="360"/>
      <c r="N29" s="360"/>
      <c r="O29" s="360"/>
      <c r="P29" s="360"/>
      <c r="Q29" s="360"/>
      <c r="R29" s="360"/>
      <c r="S29" s="370"/>
      <c r="T29" s="235" t="s">
        <v>1003</v>
      </c>
      <c r="U29" s="177"/>
      <c r="V29" s="151"/>
      <c r="W29" s="151"/>
      <c r="X29" s="150"/>
      <c r="Y29" s="152"/>
      <c r="Z29" s="153"/>
      <c r="AA29" s="151"/>
      <c r="AB29" s="151"/>
      <c r="AC29" s="151"/>
      <c r="AD29" s="150"/>
      <c r="AE29" s="152"/>
      <c r="AF29" s="153"/>
      <c r="AG29" s="151"/>
      <c r="AH29" s="151"/>
      <c r="AI29" s="151"/>
      <c r="AJ29" s="150"/>
      <c r="AK29" s="152"/>
      <c r="AL29" s="153"/>
      <c r="AM29" s="151"/>
      <c r="AN29" s="151"/>
      <c r="AO29" s="151"/>
      <c r="AP29" s="150"/>
      <c r="AQ29" s="152"/>
      <c r="AR29" s="153"/>
    </row>
    <row r="30" spans="1:44" ht="26.25" customHeight="1" x14ac:dyDescent="0.25">
      <c r="A30" s="356"/>
      <c r="B30" s="159"/>
      <c r="C30" s="159"/>
      <c r="D30" s="360"/>
      <c r="E30" s="360"/>
      <c r="F30" s="360"/>
      <c r="G30" s="360"/>
      <c r="H30" s="360"/>
      <c r="I30" s="360"/>
      <c r="J30" s="360"/>
      <c r="K30" s="360"/>
      <c r="L30" s="360"/>
      <c r="M30" s="360"/>
      <c r="N30" s="360"/>
      <c r="O30" s="360"/>
      <c r="P30" s="360"/>
      <c r="Q30" s="360"/>
      <c r="R30" s="360"/>
      <c r="S30" s="370"/>
      <c r="T30" s="235" t="s">
        <v>1004</v>
      </c>
      <c r="U30" s="177"/>
      <c r="V30" s="151"/>
      <c r="W30" s="151"/>
      <c r="X30" s="150"/>
      <c r="Y30" s="152"/>
      <c r="Z30" s="153"/>
      <c r="AA30" s="151"/>
      <c r="AB30" s="151"/>
      <c r="AC30" s="151"/>
      <c r="AD30" s="150"/>
      <c r="AE30" s="152"/>
      <c r="AF30" s="153"/>
      <c r="AG30" s="151"/>
      <c r="AH30" s="151"/>
      <c r="AI30" s="151"/>
      <c r="AJ30" s="150"/>
      <c r="AK30" s="152"/>
      <c r="AL30" s="153"/>
      <c r="AM30" s="151"/>
      <c r="AN30" s="151"/>
      <c r="AO30" s="151"/>
      <c r="AP30" s="150"/>
      <c r="AQ30" s="152"/>
      <c r="AR30" s="153"/>
    </row>
    <row r="31" spans="1:44" ht="26.25" customHeight="1" x14ac:dyDescent="0.25">
      <c r="A31" s="356"/>
      <c r="B31" s="159"/>
      <c r="C31" s="159"/>
      <c r="D31" s="360"/>
      <c r="E31" s="360"/>
      <c r="F31" s="360"/>
      <c r="G31" s="360"/>
      <c r="H31" s="360"/>
      <c r="I31" s="360"/>
      <c r="J31" s="360"/>
      <c r="K31" s="360"/>
      <c r="L31" s="360"/>
      <c r="M31" s="360"/>
      <c r="N31" s="360"/>
      <c r="O31" s="360"/>
      <c r="P31" s="360"/>
      <c r="Q31" s="360"/>
      <c r="R31" s="360"/>
      <c r="S31" s="370"/>
      <c r="T31" s="235" t="s">
        <v>1005</v>
      </c>
      <c r="U31" s="177"/>
      <c r="V31" s="151"/>
      <c r="W31" s="151"/>
      <c r="X31" s="150"/>
      <c r="Y31" s="152"/>
      <c r="Z31" s="153"/>
      <c r="AA31" s="151"/>
      <c r="AB31" s="151"/>
      <c r="AC31" s="151"/>
      <c r="AD31" s="150"/>
      <c r="AE31" s="152"/>
      <c r="AF31" s="153"/>
      <c r="AG31" s="151"/>
      <c r="AH31" s="151"/>
      <c r="AI31" s="151"/>
      <c r="AJ31" s="150"/>
      <c r="AK31" s="152"/>
      <c r="AL31" s="153"/>
      <c r="AM31" s="151"/>
      <c r="AN31" s="151"/>
      <c r="AO31" s="151"/>
      <c r="AP31" s="150"/>
      <c r="AQ31" s="152"/>
      <c r="AR31" s="153"/>
    </row>
    <row r="32" spans="1:44" ht="26.25" customHeight="1" x14ac:dyDescent="0.25">
      <c r="A32" s="356"/>
      <c r="B32" s="159"/>
      <c r="C32" s="159"/>
      <c r="D32" s="360"/>
      <c r="E32" s="360"/>
      <c r="F32" s="360"/>
      <c r="G32" s="360"/>
      <c r="H32" s="360"/>
      <c r="I32" s="360"/>
      <c r="J32" s="360"/>
      <c r="K32" s="360"/>
      <c r="L32" s="360"/>
      <c r="M32" s="360"/>
      <c r="N32" s="360"/>
      <c r="O32" s="360"/>
      <c r="P32" s="360"/>
      <c r="Q32" s="360"/>
      <c r="R32" s="360"/>
      <c r="S32" s="370"/>
      <c r="T32" s="235" t="s">
        <v>1006</v>
      </c>
      <c r="U32" s="177"/>
      <c r="V32" s="151"/>
      <c r="W32" s="151"/>
      <c r="X32" s="150"/>
      <c r="Y32" s="152"/>
      <c r="Z32" s="153"/>
      <c r="AA32" s="151"/>
      <c r="AB32" s="151"/>
      <c r="AC32" s="151"/>
      <c r="AD32" s="150"/>
      <c r="AE32" s="152"/>
      <c r="AF32" s="153"/>
      <c r="AG32" s="151"/>
      <c r="AH32" s="151"/>
      <c r="AI32" s="151"/>
      <c r="AJ32" s="150"/>
      <c r="AK32" s="152"/>
      <c r="AL32" s="153"/>
      <c r="AM32" s="151"/>
      <c r="AN32" s="151"/>
      <c r="AO32" s="151"/>
      <c r="AP32" s="150"/>
      <c r="AQ32" s="152"/>
      <c r="AR32" s="153"/>
    </row>
    <row r="33" spans="1:44" ht="26.25" customHeight="1" x14ac:dyDescent="0.25">
      <c r="A33" s="356"/>
      <c r="B33" s="159"/>
      <c r="C33" s="159"/>
      <c r="D33" s="360"/>
      <c r="E33" s="360"/>
      <c r="F33" s="360"/>
      <c r="G33" s="360"/>
      <c r="H33" s="360"/>
      <c r="I33" s="360"/>
      <c r="J33" s="360"/>
      <c r="K33" s="360"/>
      <c r="L33" s="360"/>
      <c r="M33" s="360"/>
      <c r="N33" s="360"/>
      <c r="O33" s="360"/>
      <c r="P33" s="360"/>
      <c r="Q33" s="360"/>
      <c r="R33" s="360"/>
      <c r="S33" s="370"/>
      <c r="T33" s="235" t="s">
        <v>1007</v>
      </c>
      <c r="U33" s="177"/>
      <c r="V33" s="151"/>
      <c r="W33" s="151"/>
      <c r="X33" s="150"/>
      <c r="Y33" s="152"/>
      <c r="Z33" s="153"/>
      <c r="AA33" s="151"/>
      <c r="AB33" s="151"/>
      <c r="AC33" s="151"/>
      <c r="AD33" s="150"/>
      <c r="AE33" s="152"/>
      <c r="AF33" s="153"/>
      <c r="AG33" s="151"/>
      <c r="AH33" s="151"/>
      <c r="AI33" s="151"/>
      <c r="AJ33" s="150"/>
      <c r="AK33" s="152"/>
      <c r="AL33" s="153"/>
      <c r="AM33" s="151"/>
      <c r="AN33" s="151"/>
      <c r="AO33" s="151"/>
      <c r="AP33" s="150"/>
      <c r="AQ33" s="152"/>
      <c r="AR33" s="153"/>
    </row>
    <row r="34" spans="1:44" ht="26.25" customHeight="1" thickBot="1" x14ac:dyDescent="0.3">
      <c r="A34" s="356"/>
      <c r="B34" s="159"/>
      <c r="C34" s="159"/>
      <c r="D34" s="361"/>
      <c r="E34" s="361"/>
      <c r="F34" s="361"/>
      <c r="G34" s="361"/>
      <c r="H34" s="361"/>
      <c r="I34" s="361"/>
      <c r="J34" s="361"/>
      <c r="K34" s="361"/>
      <c r="L34" s="361"/>
      <c r="M34" s="361"/>
      <c r="N34" s="361"/>
      <c r="O34" s="361"/>
      <c r="P34" s="361"/>
      <c r="Q34" s="361"/>
      <c r="R34" s="361"/>
      <c r="S34" s="371"/>
      <c r="T34" s="235" t="s">
        <v>1008</v>
      </c>
      <c r="U34" s="178"/>
      <c r="V34" s="155"/>
      <c r="W34" s="155"/>
      <c r="X34" s="154"/>
      <c r="Y34" s="156"/>
      <c r="Z34" s="157"/>
      <c r="AA34" s="155"/>
      <c r="AB34" s="155"/>
      <c r="AC34" s="155"/>
      <c r="AD34" s="154"/>
      <c r="AE34" s="156"/>
      <c r="AF34" s="157"/>
      <c r="AG34" s="155"/>
      <c r="AH34" s="155"/>
      <c r="AI34" s="155"/>
      <c r="AJ34" s="154"/>
      <c r="AK34" s="156"/>
      <c r="AL34" s="157"/>
      <c r="AM34" s="155"/>
      <c r="AN34" s="155"/>
      <c r="AO34" s="155"/>
      <c r="AP34" s="154"/>
      <c r="AQ34" s="156"/>
      <c r="AR34" s="157"/>
    </row>
    <row r="35" spans="1:44" ht="26.25" customHeight="1" thickBot="1" x14ac:dyDescent="0.3">
      <c r="A35" s="354"/>
      <c r="B35" s="350" t="s">
        <v>1523</v>
      </c>
      <c r="C35" s="351"/>
      <c r="D35" s="253">
        <f>+D23</f>
        <v>0</v>
      </c>
      <c r="E35" s="253">
        <f t="shared" ref="E35:S35" si="2">+E23</f>
        <v>0</v>
      </c>
      <c r="F35" s="253">
        <f t="shared" si="2"/>
        <v>0</v>
      </c>
      <c r="G35" s="253">
        <f t="shared" si="2"/>
        <v>0</v>
      </c>
      <c r="H35" s="253">
        <f t="shared" si="2"/>
        <v>0</v>
      </c>
      <c r="I35" s="253">
        <f t="shared" si="2"/>
        <v>0</v>
      </c>
      <c r="J35" s="253">
        <f t="shared" si="2"/>
        <v>0</v>
      </c>
      <c r="K35" s="253">
        <f t="shared" si="2"/>
        <v>0</v>
      </c>
      <c r="L35" s="253">
        <f t="shared" si="2"/>
        <v>0</v>
      </c>
      <c r="M35" s="253">
        <f t="shared" si="2"/>
        <v>0</v>
      </c>
      <c r="N35" s="253">
        <f t="shared" si="2"/>
        <v>0</v>
      </c>
      <c r="O35" s="253">
        <f t="shared" si="2"/>
        <v>0</v>
      </c>
      <c r="P35" s="253">
        <f t="shared" si="2"/>
        <v>0</v>
      </c>
      <c r="Q35" s="253">
        <f t="shared" si="2"/>
        <v>0</v>
      </c>
      <c r="R35" s="253">
        <f t="shared" si="2"/>
        <v>0</v>
      </c>
      <c r="S35" s="253">
        <f t="shared" si="2"/>
        <v>0</v>
      </c>
      <c r="T35" s="254"/>
      <c r="U35" s="255">
        <f>SUM(U23:U34)</f>
        <v>0</v>
      </c>
      <c r="V35" s="255">
        <f t="shared" ref="V35" si="3">SUM(V23:V34)</f>
        <v>0</v>
      </c>
      <c r="W35" s="255">
        <f t="shared" ref="W35" si="4">SUM(W23:W34)</f>
        <v>0</v>
      </c>
      <c r="X35" s="255"/>
      <c r="Y35" s="255">
        <f t="shared" ref="Y35" si="5">SUM(Y23:Y34)</f>
        <v>0</v>
      </c>
      <c r="Z35" s="255"/>
      <c r="AA35" s="255">
        <f t="shared" ref="AA35" si="6">SUM(AA23:AA34)</f>
        <v>0</v>
      </c>
      <c r="AB35" s="255">
        <f t="shared" ref="AB35" si="7">SUM(AB23:AB34)</f>
        <v>0</v>
      </c>
      <c r="AC35" s="255">
        <f t="shared" ref="AC35" si="8">SUM(AC23:AC34)</f>
        <v>0</v>
      </c>
      <c r="AD35" s="255"/>
      <c r="AE35" s="255">
        <f t="shared" ref="AE35" si="9">SUM(AE23:AE34)</f>
        <v>0</v>
      </c>
      <c r="AF35" s="255"/>
      <c r="AG35" s="255">
        <f t="shared" ref="AG35" si="10">SUM(AG23:AG34)</f>
        <v>0</v>
      </c>
      <c r="AH35" s="255">
        <f t="shared" ref="AH35" si="11">SUM(AH23:AH34)</f>
        <v>0</v>
      </c>
      <c r="AI35" s="255">
        <f t="shared" ref="AI35" si="12">SUM(AI23:AI34)</f>
        <v>0</v>
      </c>
      <c r="AJ35" s="255"/>
      <c r="AK35" s="255">
        <f t="shared" ref="AK35" si="13">SUM(AK23:AK34)</f>
        <v>0</v>
      </c>
      <c r="AL35" s="255"/>
      <c r="AM35" s="255">
        <f t="shared" ref="AM35" si="14">SUM(AM23:AM34)</f>
        <v>0</v>
      </c>
      <c r="AN35" s="255">
        <f t="shared" ref="AN35" si="15">SUM(AN23:AN34)</f>
        <v>0</v>
      </c>
      <c r="AO35" s="255">
        <f t="shared" ref="AO35" si="16">SUM(AO23:AO34)</f>
        <v>0</v>
      </c>
      <c r="AP35" s="255"/>
      <c r="AQ35" s="255">
        <f t="shared" ref="AQ35" si="17">SUM(AQ23:AQ34)</f>
        <v>0</v>
      </c>
      <c r="AR35" s="256"/>
    </row>
    <row r="36" spans="1:44" ht="26.25" customHeight="1" x14ac:dyDescent="0.25">
      <c r="A36" s="357"/>
      <c r="B36" s="159"/>
      <c r="C36" s="159"/>
      <c r="D36" s="359"/>
      <c r="E36" s="359"/>
      <c r="F36" s="359"/>
      <c r="G36" s="359"/>
      <c r="H36" s="359"/>
      <c r="I36" s="359"/>
      <c r="J36" s="359"/>
      <c r="K36" s="359"/>
      <c r="L36" s="359"/>
      <c r="M36" s="359"/>
      <c r="N36" s="359"/>
      <c r="O36" s="359"/>
      <c r="P36" s="359"/>
      <c r="Q36" s="359"/>
      <c r="R36" s="359"/>
      <c r="S36" s="369"/>
      <c r="T36" s="235" t="s">
        <v>997</v>
      </c>
      <c r="U36" s="179"/>
      <c r="V36" s="147"/>
      <c r="W36" s="147"/>
      <c r="X36" s="146"/>
      <c r="Y36" s="148"/>
      <c r="Z36" s="149"/>
      <c r="AA36" s="147"/>
      <c r="AB36" s="147"/>
      <c r="AC36" s="147"/>
      <c r="AD36" s="146"/>
      <c r="AE36" s="148"/>
      <c r="AF36" s="149"/>
      <c r="AG36" s="147"/>
      <c r="AH36" s="147"/>
      <c r="AI36" s="147"/>
      <c r="AJ36" s="146"/>
      <c r="AK36" s="148"/>
      <c r="AL36" s="149"/>
      <c r="AM36" s="147"/>
      <c r="AN36" s="147"/>
      <c r="AO36" s="147"/>
      <c r="AP36" s="146"/>
      <c r="AQ36" s="148"/>
      <c r="AR36" s="149"/>
    </row>
    <row r="37" spans="1:44" ht="26.25" customHeight="1" x14ac:dyDescent="0.25">
      <c r="A37" s="358"/>
      <c r="B37" s="159"/>
      <c r="C37" s="159"/>
      <c r="D37" s="360"/>
      <c r="E37" s="360"/>
      <c r="F37" s="360"/>
      <c r="G37" s="360"/>
      <c r="H37" s="360"/>
      <c r="I37" s="360"/>
      <c r="J37" s="360"/>
      <c r="K37" s="360"/>
      <c r="L37" s="360"/>
      <c r="M37" s="360"/>
      <c r="N37" s="360"/>
      <c r="O37" s="360"/>
      <c r="P37" s="360"/>
      <c r="Q37" s="360"/>
      <c r="R37" s="360"/>
      <c r="S37" s="370"/>
      <c r="T37" s="235" t="s">
        <v>998</v>
      </c>
      <c r="U37" s="177"/>
      <c r="V37" s="151"/>
      <c r="W37" s="151"/>
      <c r="X37" s="150"/>
      <c r="Y37" s="152"/>
      <c r="Z37" s="153"/>
      <c r="AA37" s="151"/>
      <c r="AB37" s="151"/>
      <c r="AC37" s="151"/>
      <c r="AD37" s="150"/>
      <c r="AE37" s="152"/>
      <c r="AF37" s="153"/>
      <c r="AG37" s="151"/>
      <c r="AH37" s="151"/>
      <c r="AI37" s="151"/>
      <c r="AJ37" s="150"/>
      <c r="AK37" s="152"/>
      <c r="AL37" s="153"/>
      <c r="AM37" s="151"/>
      <c r="AN37" s="151"/>
      <c r="AO37" s="151"/>
      <c r="AP37" s="150"/>
      <c r="AQ37" s="152"/>
      <c r="AR37" s="153"/>
    </row>
    <row r="38" spans="1:44" ht="26.25" customHeight="1" x14ac:dyDescent="0.25">
      <c r="A38" s="358"/>
      <c r="B38" s="159"/>
      <c r="C38" s="159"/>
      <c r="D38" s="360"/>
      <c r="E38" s="360"/>
      <c r="F38" s="360"/>
      <c r="G38" s="360"/>
      <c r="H38" s="360"/>
      <c r="I38" s="360"/>
      <c r="J38" s="360"/>
      <c r="K38" s="360"/>
      <c r="L38" s="360"/>
      <c r="M38" s="360"/>
      <c r="N38" s="360"/>
      <c r="O38" s="360"/>
      <c r="P38" s="360"/>
      <c r="Q38" s="360"/>
      <c r="R38" s="360"/>
      <c r="S38" s="370"/>
      <c r="T38" s="235" t="s">
        <v>999</v>
      </c>
      <c r="U38" s="177"/>
      <c r="V38" s="151"/>
      <c r="W38" s="151"/>
      <c r="X38" s="150"/>
      <c r="Y38" s="152"/>
      <c r="Z38" s="153"/>
      <c r="AA38" s="151"/>
      <c r="AB38" s="151"/>
      <c r="AC38" s="151"/>
      <c r="AD38" s="150"/>
      <c r="AE38" s="152"/>
      <c r="AF38" s="153"/>
      <c r="AG38" s="151"/>
      <c r="AH38" s="151"/>
      <c r="AI38" s="151"/>
      <c r="AJ38" s="150"/>
      <c r="AK38" s="152"/>
      <c r="AL38" s="153"/>
      <c r="AM38" s="151"/>
      <c r="AN38" s="151"/>
      <c r="AO38" s="151"/>
      <c r="AP38" s="150"/>
      <c r="AQ38" s="152"/>
      <c r="AR38" s="153"/>
    </row>
    <row r="39" spans="1:44" ht="26.25" customHeight="1" x14ac:dyDescent="0.25">
      <c r="A39" s="358"/>
      <c r="B39" s="159"/>
      <c r="C39" s="159"/>
      <c r="D39" s="360"/>
      <c r="E39" s="360"/>
      <c r="F39" s="360"/>
      <c r="G39" s="360"/>
      <c r="H39" s="360"/>
      <c r="I39" s="360"/>
      <c r="J39" s="360"/>
      <c r="K39" s="360"/>
      <c r="L39" s="360"/>
      <c r="M39" s="360"/>
      <c r="N39" s="360"/>
      <c r="O39" s="360"/>
      <c r="P39" s="360"/>
      <c r="Q39" s="360"/>
      <c r="R39" s="360"/>
      <c r="S39" s="370"/>
      <c r="T39" s="235" t="s">
        <v>1000</v>
      </c>
      <c r="U39" s="177"/>
      <c r="V39" s="151"/>
      <c r="W39" s="151"/>
      <c r="X39" s="150"/>
      <c r="Y39" s="152"/>
      <c r="Z39" s="153"/>
      <c r="AA39" s="151"/>
      <c r="AB39" s="151"/>
      <c r="AC39" s="151"/>
      <c r="AD39" s="150"/>
      <c r="AE39" s="152"/>
      <c r="AF39" s="153"/>
      <c r="AG39" s="151"/>
      <c r="AH39" s="151"/>
      <c r="AI39" s="151"/>
      <c r="AJ39" s="150"/>
      <c r="AK39" s="152"/>
      <c r="AL39" s="153"/>
      <c r="AM39" s="151"/>
      <c r="AN39" s="151"/>
      <c r="AO39" s="151"/>
      <c r="AP39" s="150"/>
      <c r="AQ39" s="152"/>
      <c r="AR39" s="153"/>
    </row>
    <row r="40" spans="1:44" ht="26.25" customHeight="1" x14ac:dyDescent="0.25">
      <c r="A40" s="358"/>
      <c r="B40" s="159"/>
      <c r="C40" s="159"/>
      <c r="D40" s="360"/>
      <c r="E40" s="360"/>
      <c r="F40" s="360"/>
      <c r="G40" s="360"/>
      <c r="H40" s="360"/>
      <c r="I40" s="360"/>
      <c r="J40" s="360"/>
      <c r="K40" s="360"/>
      <c r="L40" s="360"/>
      <c r="M40" s="360"/>
      <c r="N40" s="360"/>
      <c r="O40" s="360"/>
      <c r="P40" s="360"/>
      <c r="Q40" s="360"/>
      <c r="R40" s="360"/>
      <c r="S40" s="370"/>
      <c r="T40" s="235" t="s">
        <v>1001</v>
      </c>
      <c r="U40" s="177"/>
      <c r="V40" s="151"/>
      <c r="W40" s="151"/>
      <c r="X40" s="150"/>
      <c r="Y40" s="152"/>
      <c r="Z40" s="153"/>
      <c r="AA40" s="151"/>
      <c r="AB40" s="151"/>
      <c r="AC40" s="151"/>
      <c r="AD40" s="150"/>
      <c r="AE40" s="152"/>
      <c r="AF40" s="153"/>
      <c r="AG40" s="151"/>
      <c r="AH40" s="151"/>
      <c r="AI40" s="151"/>
      <c r="AJ40" s="150"/>
      <c r="AK40" s="152"/>
      <c r="AL40" s="153"/>
      <c r="AM40" s="151"/>
      <c r="AN40" s="151"/>
      <c r="AO40" s="151"/>
      <c r="AP40" s="150"/>
      <c r="AQ40" s="152"/>
      <c r="AR40" s="153"/>
    </row>
    <row r="41" spans="1:44" ht="26.25" customHeight="1" x14ac:dyDescent="0.25">
      <c r="A41" s="358"/>
      <c r="B41" s="159"/>
      <c r="C41" s="159"/>
      <c r="D41" s="360"/>
      <c r="E41" s="360"/>
      <c r="F41" s="360"/>
      <c r="G41" s="360"/>
      <c r="H41" s="360"/>
      <c r="I41" s="360"/>
      <c r="J41" s="360"/>
      <c r="K41" s="360"/>
      <c r="L41" s="360"/>
      <c r="M41" s="360"/>
      <c r="N41" s="360"/>
      <c r="O41" s="360"/>
      <c r="P41" s="360"/>
      <c r="Q41" s="360"/>
      <c r="R41" s="360"/>
      <c r="S41" s="370"/>
      <c r="T41" s="235" t="s">
        <v>1002</v>
      </c>
      <c r="U41" s="177"/>
      <c r="V41" s="151"/>
      <c r="W41" s="151"/>
      <c r="X41" s="150"/>
      <c r="Y41" s="152"/>
      <c r="Z41" s="153"/>
      <c r="AA41" s="151"/>
      <c r="AB41" s="151"/>
      <c r="AC41" s="151"/>
      <c r="AD41" s="150"/>
      <c r="AE41" s="152"/>
      <c r="AF41" s="153"/>
      <c r="AG41" s="151"/>
      <c r="AH41" s="151"/>
      <c r="AI41" s="151"/>
      <c r="AJ41" s="150"/>
      <c r="AK41" s="152"/>
      <c r="AL41" s="153"/>
      <c r="AM41" s="151"/>
      <c r="AN41" s="151"/>
      <c r="AO41" s="151"/>
      <c r="AP41" s="150"/>
      <c r="AQ41" s="152"/>
      <c r="AR41" s="153"/>
    </row>
    <row r="42" spans="1:44" ht="26.25" customHeight="1" x14ac:dyDescent="0.25">
      <c r="A42" s="358"/>
      <c r="B42" s="159"/>
      <c r="C42" s="159"/>
      <c r="D42" s="360"/>
      <c r="E42" s="360"/>
      <c r="F42" s="360"/>
      <c r="G42" s="360"/>
      <c r="H42" s="360"/>
      <c r="I42" s="360"/>
      <c r="J42" s="360"/>
      <c r="K42" s="360"/>
      <c r="L42" s="360"/>
      <c r="M42" s="360"/>
      <c r="N42" s="360"/>
      <c r="O42" s="360"/>
      <c r="P42" s="360"/>
      <c r="Q42" s="360"/>
      <c r="R42" s="360"/>
      <c r="S42" s="370"/>
      <c r="T42" s="235" t="s">
        <v>1003</v>
      </c>
      <c r="U42" s="177"/>
      <c r="V42" s="151"/>
      <c r="W42" s="151"/>
      <c r="X42" s="150"/>
      <c r="Y42" s="152"/>
      <c r="Z42" s="153"/>
      <c r="AA42" s="151"/>
      <c r="AB42" s="151"/>
      <c r="AC42" s="151"/>
      <c r="AD42" s="150"/>
      <c r="AE42" s="152"/>
      <c r="AF42" s="153"/>
      <c r="AG42" s="151"/>
      <c r="AH42" s="151"/>
      <c r="AI42" s="151"/>
      <c r="AJ42" s="150"/>
      <c r="AK42" s="152"/>
      <c r="AL42" s="153"/>
      <c r="AM42" s="151"/>
      <c r="AN42" s="151"/>
      <c r="AO42" s="151"/>
      <c r="AP42" s="150"/>
      <c r="AQ42" s="152"/>
      <c r="AR42" s="153"/>
    </row>
    <row r="43" spans="1:44" ht="26.25" customHeight="1" x14ac:dyDescent="0.25">
      <c r="A43" s="358"/>
      <c r="B43" s="159"/>
      <c r="C43" s="159"/>
      <c r="D43" s="360"/>
      <c r="E43" s="360"/>
      <c r="F43" s="360"/>
      <c r="G43" s="360"/>
      <c r="H43" s="360"/>
      <c r="I43" s="360"/>
      <c r="J43" s="360"/>
      <c r="K43" s="360"/>
      <c r="L43" s="360"/>
      <c r="M43" s="360"/>
      <c r="N43" s="360"/>
      <c r="O43" s="360"/>
      <c r="P43" s="360"/>
      <c r="Q43" s="360"/>
      <c r="R43" s="360"/>
      <c r="S43" s="370"/>
      <c r="T43" s="235" t="s">
        <v>1004</v>
      </c>
      <c r="U43" s="177"/>
      <c r="V43" s="151"/>
      <c r="W43" s="151"/>
      <c r="X43" s="150"/>
      <c r="Y43" s="152"/>
      <c r="Z43" s="153"/>
      <c r="AA43" s="151"/>
      <c r="AB43" s="151"/>
      <c r="AC43" s="151"/>
      <c r="AD43" s="150"/>
      <c r="AE43" s="152"/>
      <c r="AF43" s="153"/>
      <c r="AG43" s="151"/>
      <c r="AH43" s="151"/>
      <c r="AI43" s="151"/>
      <c r="AJ43" s="150"/>
      <c r="AK43" s="152"/>
      <c r="AL43" s="153"/>
      <c r="AM43" s="151"/>
      <c r="AN43" s="151"/>
      <c r="AO43" s="151"/>
      <c r="AP43" s="150"/>
      <c r="AQ43" s="152"/>
      <c r="AR43" s="153"/>
    </row>
    <row r="44" spans="1:44" ht="26.25" customHeight="1" x14ac:dyDescent="0.25">
      <c r="A44" s="358"/>
      <c r="B44" s="159"/>
      <c r="C44" s="159"/>
      <c r="D44" s="360"/>
      <c r="E44" s="360"/>
      <c r="F44" s="360"/>
      <c r="G44" s="360"/>
      <c r="H44" s="360"/>
      <c r="I44" s="360"/>
      <c r="J44" s="360"/>
      <c r="K44" s="360"/>
      <c r="L44" s="360"/>
      <c r="M44" s="360"/>
      <c r="N44" s="360"/>
      <c r="O44" s="360"/>
      <c r="P44" s="360"/>
      <c r="Q44" s="360"/>
      <c r="R44" s="360"/>
      <c r="S44" s="370"/>
      <c r="T44" s="235" t="s">
        <v>1005</v>
      </c>
      <c r="U44" s="177"/>
      <c r="V44" s="151"/>
      <c r="W44" s="151"/>
      <c r="X44" s="150"/>
      <c r="Y44" s="152"/>
      <c r="Z44" s="153"/>
      <c r="AA44" s="151"/>
      <c r="AB44" s="151"/>
      <c r="AC44" s="151"/>
      <c r="AD44" s="150"/>
      <c r="AE44" s="152"/>
      <c r="AF44" s="153"/>
      <c r="AG44" s="151"/>
      <c r="AH44" s="151"/>
      <c r="AI44" s="151"/>
      <c r="AJ44" s="150"/>
      <c r="AK44" s="152"/>
      <c r="AL44" s="153"/>
      <c r="AM44" s="151"/>
      <c r="AN44" s="151"/>
      <c r="AO44" s="151"/>
      <c r="AP44" s="150"/>
      <c r="AQ44" s="152"/>
      <c r="AR44" s="153"/>
    </row>
    <row r="45" spans="1:44" ht="26.25" customHeight="1" x14ac:dyDescent="0.25">
      <c r="A45" s="358"/>
      <c r="B45" s="159"/>
      <c r="C45" s="159"/>
      <c r="D45" s="360"/>
      <c r="E45" s="360"/>
      <c r="F45" s="360"/>
      <c r="G45" s="360"/>
      <c r="H45" s="360"/>
      <c r="I45" s="360"/>
      <c r="J45" s="360"/>
      <c r="K45" s="360"/>
      <c r="L45" s="360"/>
      <c r="M45" s="360"/>
      <c r="N45" s="360"/>
      <c r="O45" s="360"/>
      <c r="P45" s="360"/>
      <c r="Q45" s="360"/>
      <c r="R45" s="360"/>
      <c r="S45" s="370"/>
      <c r="T45" s="235" t="s">
        <v>1006</v>
      </c>
      <c r="U45" s="177"/>
      <c r="V45" s="151"/>
      <c r="W45" s="151"/>
      <c r="X45" s="150"/>
      <c r="Y45" s="152"/>
      <c r="Z45" s="153"/>
      <c r="AA45" s="151"/>
      <c r="AB45" s="151"/>
      <c r="AC45" s="151"/>
      <c r="AD45" s="150"/>
      <c r="AE45" s="152"/>
      <c r="AF45" s="153"/>
      <c r="AG45" s="151"/>
      <c r="AH45" s="151"/>
      <c r="AI45" s="151"/>
      <c r="AJ45" s="150"/>
      <c r="AK45" s="152"/>
      <c r="AL45" s="153"/>
      <c r="AM45" s="151"/>
      <c r="AN45" s="151"/>
      <c r="AO45" s="151"/>
      <c r="AP45" s="150"/>
      <c r="AQ45" s="152"/>
      <c r="AR45" s="153"/>
    </row>
    <row r="46" spans="1:44" ht="26.25" customHeight="1" x14ac:dyDescent="0.25">
      <c r="A46" s="358"/>
      <c r="B46" s="159"/>
      <c r="C46" s="159"/>
      <c r="D46" s="360"/>
      <c r="E46" s="360"/>
      <c r="F46" s="360"/>
      <c r="G46" s="360"/>
      <c r="H46" s="360"/>
      <c r="I46" s="360"/>
      <c r="J46" s="360"/>
      <c r="K46" s="360"/>
      <c r="L46" s="360"/>
      <c r="M46" s="360"/>
      <c r="N46" s="360"/>
      <c r="O46" s="360"/>
      <c r="P46" s="360"/>
      <c r="Q46" s="360"/>
      <c r="R46" s="360"/>
      <c r="S46" s="370"/>
      <c r="T46" s="235" t="s">
        <v>1007</v>
      </c>
      <c r="U46" s="177"/>
      <c r="V46" s="151"/>
      <c r="W46" s="151"/>
      <c r="X46" s="150"/>
      <c r="Y46" s="152"/>
      <c r="Z46" s="153"/>
      <c r="AA46" s="151"/>
      <c r="AB46" s="151"/>
      <c r="AC46" s="151"/>
      <c r="AD46" s="150"/>
      <c r="AE46" s="152"/>
      <c r="AF46" s="153"/>
      <c r="AG46" s="151"/>
      <c r="AH46" s="151"/>
      <c r="AI46" s="151"/>
      <c r="AJ46" s="150"/>
      <c r="AK46" s="152"/>
      <c r="AL46" s="153"/>
      <c r="AM46" s="151"/>
      <c r="AN46" s="151"/>
      <c r="AO46" s="151"/>
      <c r="AP46" s="150"/>
      <c r="AQ46" s="152"/>
      <c r="AR46" s="153"/>
    </row>
    <row r="47" spans="1:44" ht="26.25" customHeight="1" thickBot="1" x14ac:dyDescent="0.3">
      <c r="A47" s="358"/>
      <c r="B47" s="159"/>
      <c r="C47" s="159"/>
      <c r="D47" s="361"/>
      <c r="E47" s="361"/>
      <c r="F47" s="361"/>
      <c r="G47" s="361"/>
      <c r="H47" s="361"/>
      <c r="I47" s="361"/>
      <c r="J47" s="361"/>
      <c r="K47" s="361"/>
      <c r="L47" s="361"/>
      <c r="M47" s="361"/>
      <c r="N47" s="361"/>
      <c r="O47" s="361"/>
      <c r="P47" s="361"/>
      <c r="Q47" s="361"/>
      <c r="R47" s="361"/>
      <c r="S47" s="371"/>
      <c r="T47" s="235" t="s">
        <v>1008</v>
      </c>
      <c r="U47" s="178"/>
      <c r="V47" s="155"/>
      <c r="W47" s="155"/>
      <c r="X47" s="154"/>
      <c r="Y47" s="156"/>
      <c r="Z47" s="157"/>
      <c r="AA47" s="155"/>
      <c r="AB47" s="155"/>
      <c r="AC47" s="155"/>
      <c r="AD47" s="154"/>
      <c r="AE47" s="156"/>
      <c r="AF47" s="157"/>
      <c r="AG47" s="155"/>
      <c r="AH47" s="155"/>
      <c r="AI47" s="155"/>
      <c r="AJ47" s="154"/>
      <c r="AK47" s="156"/>
      <c r="AL47" s="157"/>
      <c r="AM47" s="155"/>
      <c r="AN47" s="155"/>
      <c r="AO47" s="155"/>
      <c r="AP47" s="154"/>
      <c r="AQ47" s="156"/>
      <c r="AR47" s="157"/>
    </row>
    <row r="48" spans="1:44" ht="26.25" customHeight="1" thickBot="1" x14ac:dyDescent="0.3">
      <c r="A48" s="358"/>
      <c r="B48" s="350" t="s">
        <v>1523</v>
      </c>
      <c r="C48" s="351"/>
      <c r="D48" s="253">
        <f>+D36</f>
        <v>0</v>
      </c>
      <c r="E48" s="253">
        <f t="shared" ref="E48:S48" si="18">+E36</f>
        <v>0</v>
      </c>
      <c r="F48" s="253">
        <f t="shared" si="18"/>
        <v>0</v>
      </c>
      <c r="G48" s="253">
        <f t="shared" si="18"/>
        <v>0</v>
      </c>
      <c r="H48" s="253">
        <f t="shared" si="18"/>
        <v>0</v>
      </c>
      <c r="I48" s="253">
        <f t="shared" si="18"/>
        <v>0</v>
      </c>
      <c r="J48" s="253">
        <f t="shared" si="18"/>
        <v>0</v>
      </c>
      <c r="K48" s="253">
        <f t="shared" si="18"/>
        <v>0</v>
      </c>
      <c r="L48" s="253">
        <f t="shared" si="18"/>
        <v>0</v>
      </c>
      <c r="M48" s="253">
        <f t="shared" si="18"/>
        <v>0</v>
      </c>
      <c r="N48" s="253">
        <f t="shared" si="18"/>
        <v>0</v>
      </c>
      <c r="O48" s="253">
        <f t="shared" si="18"/>
        <v>0</v>
      </c>
      <c r="P48" s="253">
        <f t="shared" si="18"/>
        <v>0</v>
      </c>
      <c r="Q48" s="253">
        <f t="shared" si="18"/>
        <v>0</v>
      </c>
      <c r="R48" s="253">
        <f t="shared" si="18"/>
        <v>0</v>
      </c>
      <c r="S48" s="253">
        <f t="shared" si="18"/>
        <v>0</v>
      </c>
      <c r="T48" s="254"/>
      <c r="U48" s="255">
        <f>SUM(U36:U47)</f>
        <v>0</v>
      </c>
      <c r="V48" s="255">
        <f t="shared" ref="V48" si="19">SUM(V36:V47)</f>
        <v>0</v>
      </c>
      <c r="W48" s="255">
        <f t="shared" ref="W48" si="20">SUM(W36:W47)</f>
        <v>0</v>
      </c>
      <c r="X48" s="255"/>
      <c r="Y48" s="255">
        <f t="shared" ref="Y48" si="21">SUM(Y36:Y47)</f>
        <v>0</v>
      </c>
      <c r="Z48" s="255"/>
      <c r="AA48" s="255">
        <f t="shared" ref="AA48" si="22">SUM(AA36:AA47)</f>
        <v>0</v>
      </c>
      <c r="AB48" s="255">
        <f t="shared" ref="AB48" si="23">SUM(AB36:AB47)</f>
        <v>0</v>
      </c>
      <c r="AC48" s="255">
        <f t="shared" ref="AC48" si="24">SUM(AC36:AC47)</f>
        <v>0</v>
      </c>
      <c r="AD48" s="255"/>
      <c r="AE48" s="255">
        <f t="shared" ref="AE48" si="25">SUM(AE36:AE47)</f>
        <v>0</v>
      </c>
      <c r="AF48" s="255"/>
      <c r="AG48" s="255">
        <f t="shared" ref="AG48" si="26">SUM(AG36:AG47)</f>
        <v>0</v>
      </c>
      <c r="AH48" s="255">
        <f t="shared" ref="AH48" si="27">SUM(AH36:AH47)</f>
        <v>0</v>
      </c>
      <c r="AI48" s="255">
        <f t="shared" ref="AI48" si="28">SUM(AI36:AI47)</f>
        <v>0</v>
      </c>
      <c r="AJ48" s="255"/>
      <c r="AK48" s="255">
        <f t="shared" ref="AK48" si="29">SUM(AK36:AK47)</f>
        <v>0</v>
      </c>
      <c r="AL48" s="255"/>
      <c r="AM48" s="255">
        <f t="shared" ref="AM48" si="30">SUM(AM36:AM47)</f>
        <v>0</v>
      </c>
      <c r="AN48" s="255">
        <f t="shared" ref="AN48" si="31">SUM(AN36:AN47)</f>
        <v>0</v>
      </c>
      <c r="AO48" s="255">
        <f t="shared" ref="AO48" si="32">SUM(AO36:AO47)</f>
        <v>0</v>
      </c>
      <c r="AP48" s="255"/>
      <c r="AQ48" s="255">
        <f t="shared" ref="AQ48" si="33">SUM(AQ36:AQ47)</f>
        <v>0</v>
      </c>
      <c r="AR48" s="256"/>
    </row>
    <row r="49" spans="1:44" ht="26.25" customHeight="1" thickBot="1" x14ac:dyDescent="0.3">
      <c r="A49" s="362" t="s">
        <v>1463</v>
      </c>
      <c r="B49" s="363"/>
      <c r="C49" s="363"/>
      <c r="D49" s="253">
        <f>+D48+D35+D22</f>
        <v>0</v>
      </c>
      <c r="E49" s="253">
        <f t="shared" ref="E49:AQ49" si="34">+E48+E35+E22</f>
        <v>0</v>
      </c>
      <c r="F49" s="253">
        <f t="shared" si="34"/>
        <v>0</v>
      </c>
      <c r="G49" s="253">
        <f t="shared" si="34"/>
        <v>0</v>
      </c>
      <c r="H49" s="253">
        <f t="shared" si="34"/>
        <v>0</v>
      </c>
      <c r="I49" s="253">
        <f t="shared" si="34"/>
        <v>0</v>
      </c>
      <c r="J49" s="253">
        <f t="shared" si="34"/>
        <v>0</v>
      </c>
      <c r="K49" s="253">
        <f t="shared" si="34"/>
        <v>0</v>
      </c>
      <c r="L49" s="253">
        <f t="shared" si="34"/>
        <v>0</v>
      </c>
      <c r="M49" s="253">
        <f t="shared" si="34"/>
        <v>0</v>
      </c>
      <c r="N49" s="253">
        <f t="shared" si="34"/>
        <v>0</v>
      </c>
      <c r="O49" s="253">
        <f t="shared" si="34"/>
        <v>0</v>
      </c>
      <c r="P49" s="253">
        <f t="shared" si="34"/>
        <v>0</v>
      </c>
      <c r="Q49" s="253">
        <f t="shared" si="34"/>
        <v>0</v>
      </c>
      <c r="R49" s="253">
        <f t="shared" si="34"/>
        <v>0</v>
      </c>
      <c r="S49" s="253">
        <f t="shared" si="34"/>
        <v>0</v>
      </c>
      <c r="T49" s="254">
        <f t="shared" si="34"/>
        <v>0</v>
      </c>
      <c r="U49" s="255">
        <f t="shared" si="34"/>
        <v>0</v>
      </c>
      <c r="V49" s="255">
        <f t="shared" si="34"/>
        <v>0</v>
      </c>
      <c r="W49" s="255">
        <f t="shared" si="34"/>
        <v>0</v>
      </c>
      <c r="X49" s="255"/>
      <c r="Y49" s="255">
        <f t="shared" si="34"/>
        <v>0</v>
      </c>
      <c r="Z49" s="255"/>
      <c r="AA49" s="255">
        <f t="shared" si="34"/>
        <v>0</v>
      </c>
      <c r="AB49" s="255">
        <f t="shared" si="34"/>
        <v>0</v>
      </c>
      <c r="AC49" s="255">
        <f t="shared" si="34"/>
        <v>0</v>
      </c>
      <c r="AD49" s="255"/>
      <c r="AE49" s="255">
        <f t="shared" si="34"/>
        <v>0</v>
      </c>
      <c r="AF49" s="255"/>
      <c r="AG49" s="255">
        <f t="shared" si="34"/>
        <v>0</v>
      </c>
      <c r="AH49" s="255">
        <f t="shared" si="34"/>
        <v>0</v>
      </c>
      <c r="AI49" s="255">
        <f t="shared" si="34"/>
        <v>0</v>
      </c>
      <c r="AJ49" s="255"/>
      <c r="AK49" s="255">
        <f t="shared" si="34"/>
        <v>0</v>
      </c>
      <c r="AL49" s="255"/>
      <c r="AM49" s="255">
        <f t="shared" si="34"/>
        <v>0</v>
      </c>
      <c r="AN49" s="255">
        <f t="shared" si="34"/>
        <v>0</v>
      </c>
      <c r="AO49" s="255">
        <f t="shared" si="34"/>
        <v>0</v>
      </c>
      <c r="AP49" s="255"/>
      <c r="AQ49" s="255">
        <f t="shared" si="34"/>
        <v>0</v>
      </c>
      <c r="AR49" s="256"/>
    </row>
  </sheetData>
  <autoFilter ref="A9:AK47" xr:uid="{00000000-0009-0000-0000-000004000000}"/>
  <mergeCells count="72">
    <mergeCell ref="AA7:AF8"/>
    <mergeCell ref="AG7:AL8"/>
    <mergeCell ref="AM7:AR8"/>
    <mergeCell ref="D7:S7"/>
    <mergeCell ref="D8:G8"/>
    <mergeCell ref="H8:K8"/>
    <mergeCell ref="L8:O8"/>
    <mergeCell ref="P8:S8"/>
    <mergeCell ref="T7:T9"/>
    <mergeCell ref="U7:Z8"/>
    <mergeCell ref="D10:D21"/>
    <mergeCell ref="D23:D34"/>
    <mergeCell ref="F10:F21"/>
    <mergeCell ref="F23:F34"/>
    <mergeCell ref="L10:L21"/>
    <mergeCell ref="L23:L34"/>
    <mergeCell ref="E10:E21"/>
    <mergeCell ref="L36:L47"/>
    <mergeCell ref="D36:D47"/>
    <mergeCell ref="H10:H21"/>
    <mergeCell ref="H23:H34"/>
    <mergeCell ref="H36:H47"/>
    <mergeCell ref="F36:F47"/>
    <mergeCell ref="I10:I21"/>
    <mergeCell ref="I23:I34"/>
    <mergeCell ref="I36:I47"/>
    <mergeCell ref="J10:J21"/>
    <mergeCell ref="J23:J34"/>
    <mergeCell ref="J36:J47"/>
    <mergeCell ref="E23:E34"/>
    <mergeCell ref="E36:E47"/>
    <mergeCell ref="G10:G21"/>
    <mergeCell ref="G23:G34"/>
    <mergeCell ref="A1:A3"/>
    <mergeCell ref="A7:A9"/>
    <mergeCell ref="B1:Q3"/>
    <mergeCell ref="B7:B9"/>
    <mergeCell ref="C7:C9"/>
    <mergeCell ref="R10:R21"/>
    <mergeCell ref="R23:R34"/>
    <mergeCell ref="R36:R47"/>
    <mergeCell ref="P10:P21"/>
    <mergeCell ref="P23:P34"/>
    <mergeCell ref="P36:P47"/>
    <mergeCell ref="N10:N21"/>
    <mergeCell ref="N23:N34"/>
    <mergeCell ref="N36:N47"/>
    <mergeCell ref="M10:M21"/>
    <mergeCell ref="M23:M34"/>
    <mergeCell ref="M36:M47"/>
    <mergeCell ref="G36:G47"/>
    <mergeCell ref="A49:C49"/>
    <mergeCell ref="B5:P5"/>
    <mergeCell ref="R5:S5"/>
    <mergeCell ref="S10:S21"/>
    <mergeCell ref="S23:S34"/>
    <mergeCell ref="S36:S47"/>
    <mergeCell ref="Q10:Q21"/>
    <mergeCell ref="Q23:Q34"/>
    <mergeCell ref="Q36:Q47"/>
    <mergeCell ref="O10:O21"/>
    <mergeCell ref="O23:O34"/>
    <mergeCell ref="O36:O47"/>
    <mergeCell ref="K10:K21"/>
    <mergeCell ref="K23:K34"/>
    <mergeCell ref="K36:K47"/>
    <mergeCell ref="B22:C22"/>
    <mergeCell ref="A10:A22"/>
    <mergeCell ref="B35:C35"/>
    <mergeCell ref="B48:C48"/>
    <mergeCell ref="A23:A35"/>
    <mergeCell ref="A36:A48"/>
  </mergeCells>
  <dataValidations count="11">
    <dataValidation type="list" allowBlank="1" showInputMessage="1" showErrorMessage="1" sqref="C10:C21 C23:C34 C36:C47" xr:uid="{00000000-0002-0000-0400-000000000000}">
      <formula1>INDIRECT(B10)</formula1>
    </dataValidation>
    <dataValidation type="list" allowBlank="1" showInputMessage="1" showErrorMessage="1" sqref="B10:B21 B36:B47 B23:B34" xr:uid="{00000000-0002-0000-0400-000001000000}">
      <formula1>DEPARTAMENTOS</formula1>
    </dataValidation>
    <dataValidation type="list" allowBlank="1" showInputMessage="1" showErrorMessage="1" sqref="B5:P5" xr:uid="{00000000-0002-0000-0400-000002000000}">
      <formula1>PROYECTOS</formula1>
    </dataValidation>
    <dataValidation allowBlank="1" showInputMessage="1" showErrorMessage="1" promptTitle="Productos" prompt="Inserte la cantidad de filas que se requieran y registre todos los productos que hacen parte de cada uno de los objetivos específicos." sqref="A7" xr:uid="{00000000-0002-0000-0400-000003000000}"/>
    <dataValidation allowBlank="1" showInputMessage="1" showErrorMessage="1" promptTitle="Observaciones Meta " prompt="Justifique los valores registrados como avance de meta " sqref="Z9 AF9 AL9 AR9" xr:uid="{00000000-0002-0000-0400-000004000000}"/>
    <dataValidation allowBlank="1" showInputMessage="1" showErrorMessage="1" promptTitle="Avance de meta " prompt="Registre el avance de la meta, obtenido por cada una de las regionalizaciones" sqref="Y9 AE9 AK9 AQ9" xr:uid="{00000000-0002-0000-0400-000005000000}"/>
    <dataValidation allowBlank="1" showInputMessage="1" showErrorMessage="1" promptTitle="Observaciones recursos" prompt="Justifique la desitinación de los recursos (compromisos, obligaciones y pagos). NO justificar en términos de contratación profesional, si no de productos proyectados a entregar." sqref="X9 AD9 AJ9 AP9" xr:uid="{00000000-0002-0000-0400-000006000000}"/>
    <dataValidation allowBlank="1" showInputMessage="1" showErrorMessage="1" promptTitle="Pagos" prompt="Registre los pagos por cada una las regionalizaciones identificadas y registradas" sqref="W9 AC9 AI9 AO9" xr:uid="{00000000-0002-0000-0400-000007000000}"/>
    <dataValidation allowBlank="1" showInputMessage="1" showErrorMessage="1" promptTitle="Obligaciones" prompt="Registre las obligaciones por cada una las regionalizaciones identificadas y registradas." sqref="V9 AB9 AH9 AN9" xr:uid="{00000000-0002-0000-0400-000008000000}"/>
    <dataValidation allowBlank="1" showInputMessage="1" showErrorMessage="1" promptTitle="Compromisos" prompt="Registre los compromisos adquiridos por cada una las regionalizaciones identificadas y registradas." sqref="U9 AA9 AG9 AM9" xr:uid="{00000000-0002-0000-0400-000009000000}"/>
    <dataValidation allowBlank="1" showInputMessage="1" showErrorMessage="1" promptTitle="Nombre del Proyecto" prompt="Ubique el cursor en la celda a diligenciar, despliegue la flecha y elija el proyecto a trabajar." sqref="A5" xr:uid="{00000000-0002-0000-0400-00000A000000}"/>
  </dataValidations>
  <pageMargins left="0.70866141732283472" right="0.70866141732283472" top="0.74803149606299213" bottom="0.74803149606299213" header="0.31496062992125984" footer="0.31496062992125984"/>
  <pageSetup orientation="portrait" r:id="rId1"/>
  <headerFooter>
    <oddFooter>&amp;RDE01-F17 Vr 6 (2024-02-29)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A89"/>
  <sheetViews>
    <sheetView showGridLines="0" topLeftCell="H1" zoomScale="70" zoomScaleNormal="70" zoomScaleSheetLayoutView="85" workbookViewId="0">
      <selection activeCell="C3" sqref="C3"/>
    </sheetView>
  </sheetViews>
  <sheetFormatPr baseColWidth="10" defaultColWidth="11.42578125" defaultRowHeight="18.75" x14ac:dyDescent="0.25"/>
  <cols>
    <col min="1" max="1" width="6.28515625" style="115" customWidth="1"/>
    <col min="2" max="2" width="29.5703125" style="115" customWidth="1"/>
    <col min="3" max="3" width="25.5703125" style="115" customWidth="1"/>
    <col min="4" max="4" width="22.85546875" style="115" customWidth="1"/>
    <col min="5" max="5" width="19.42578125" style="115" customWidth="1"/>
    <col min="6" max="6" width="16.5703125" style="115" customWidth="1"/>
    <col min="7" max="23" width="16.5703125" style="116" customWidth="1"/>
    <col min="24" max="24" width="40.28515625" style="116" customWidth="1"/>
    <col min="25" max="16384" width="11.42578125" style="115"/>
  </cols>
  <sheetData>
    <row r="1" spans="1:27" ht="51.75" customHeight="1" x14ac:dyDescent="0.25">
      <c r="A1" s="114"/>
      <c r="C1" s="223"/>
      <c r="D1" s="410" t="s">
        <v>1519</v>
      </c>
      <c r="E1" s="410"/>
      <c r="F1" s="410"/>
      <c r="G1" s="410"/>
      <c r="H1" s="410"/>
      <c r="I1" s="410"/>
      <c r="J1" s="410"/>
      <c r="K1" s="410"/>
      <c r="L1" s="410"/>
      <c r="M1" s="410"/>
      <c r="N1" s="410"/>
      <c r="O1" s="410"/>
      <c r="P1" s="410"/>
      <c r="Q1" s="410"/>
      <c r="R1" s="410"/>
      <c r="S1" s="410"/>
      <c r="T1" s="410"/>
      <c r="U1" s="410"/>
      <c r="V1" s="411" t="s">
        <v>23</v>
      </c>
      <c r="W1" s="412"/>
      <c r="X1" s="229" t="s">
        <v>22</v>
      </c>
    </row>
    <row r="2" spans="1:27" ht="44.25" customHeight="1" x14ac:dyDescent="0.25">
      <c r="A2" s="141"/>
      <c r="B2" s="227" t="s">
        <v>1454</v>
      </c>
      <c r="C2" s="227"/>
      <c r="D2" s="227"/>
      <c r="E2" s="227"/>
      <c r="F2" s="227"/>
      <c r="G2" s="227"/>
      <c r="H2" s="227"/>
      <c r="I2" s="227"/>
      <c r="J2" s="227"/>
      <c r="K2" s="227"/>
      <c r="L2" s="227"/>
      <c r="M2" s="227"/>
      <c r="N2" s="227"/>
      <c r="O2" s="227"/>
      <c r="P2" s="227"/>
      <c r="Q2" s="227"/>
      <c r="R2" s="227"/>
      <c r="S2" s="227"/>
      <c r="T2" s="227"/>
      <c r="U2" s="227"/>
      <c r="V2" s="413" t="s">
        <v>21</v>
      </c>
      <c r="W2" s="414"/>
      <c r="X2" s="230">
        <v>6</v>
      </c>
    </row>
    <row r="3" spans="1:27" ht="33" customHeight="1" thickBot="1" x14ac:dyDescent="0.3">
      <c r="V3" s="415" t="s">
        <v>20</v>
      </c>
      <c r="W3" s="416"/>
      <c r="X3" s="231">
        <v>45351</v>
      </c>
    </row>
    <row r="4" spans="1:27" ht="39.75" customHeight="1" thickBot="1" x14ac:dyDescent="0.3">
      <c r="B4" s="219" t="s">
        <v>5</v>
      </c>
      <c r="C4" s="327"/>
      <c r="D4" s="328"/>
      <c r="E4" s="328"/>
      <c r="F4" s="328"/>
      <c r="G4" s="328"/>
      <c r="H4" s="328"/>
      <c r="I4" s="328"/>
      <c r="J4" s="328"/>
      <c r="K4" s="328"/>
      <c r="L4" s="328"/>
      <c r="M4" s="328"/>
      <c r="N4" s="328"/>
      <c r="O4" s="328"/>
      <c r="P4" s="328"/>
      <c r="Q4" s="328"/>
      <c r="R4" s="328"/>
      <c r="S4" s="328"/>
      <c r="T4" s="328"/>
      <c r="U4" s="328"/>
      <c r="V4" s="417"/>
      <c r="W4" s="417"/>
      <c r="X4" s="228"/>
    </row>
    <row r="5" spans="1:27" ht="37.5" customHeight="1" thickBot="1" x14ac:dyDescent="0.3">
      <c r="B5" s="219" t="s">
        <v>6</v>
      </c>
      <c r="C5" s="117" t="str">
        <f>IF(ISERROR(VLOOKUP(C4,Listas!F3:G12,2,0)),"",VLOOKUP(C4,Listas!F3:G12,2,0))</f>
        <v/>
      </c>
      <c r="D5" s="118"/>
      <c r="E5" s="118"/>
      <c r="F5" s="118"/>
      <c r="G5" s="118"/>
      <c r="H5" s="118"/>
      <c r="I5" s="118"/>
      <c r="J5" s="118"/>
      <c r="K5" s="118"/>
      <c r="L5" s="118"/>
      <c r="M5" s="118"/>
      <c r="N5" s="118"/>
      <c r="O5" s="118"/>
      <c r="P5" s="118"/>
      <c r="Q5" s="118"/>
      <c r="R5" s="118"/>
      <c r="S5" s="118"/>
      <c r="T5" s="118"/>
      <c r="U5" s="118"/>
      <c r="V5" s="118"/>
      <c r="W5" s="118"/>
      <c r="X5" s="207"/>
    </row>
    <row r="6" spans="1:27" ht="37.5" customHeight="1" thickBot="1" x14ac:dyDescent="0.3">
      <c r="B6" s="219" t="s">
        <v>19</v>
      </c>
      <c r="C6" s="117" t="str">
        <f>IF(ISERROR(VLOOKUP(C4,Listas!F3:I12,4,0)),"",VLOOKUP(C4,Listas!F3:I12,4,0))</f>
        <v/>
      </c>
      <c r="D6" s="118"/>
      <c r="E6" s="118"/>
      <c r="F6" s="118"/>
      <c r="G6" s="118"/>
      <c r="H6" s="118"/>
      <c r="I6" s="118"/>
      <c r="J6" s="118"/>
      <c r="K6" s="118"/>
      <c r="L6" s="118"/>
      <c r="M6" s="118"/>
      <c r="N6" s="118"/>
      <c r="O6" s="118"/>
      <c r="P6" s="118"/>
      <c r="Q6" s="118"/>
      <c r="R6" s="118"/>
      <c r="S6" s="118"/>
      <c r="T6" s="118"/>
      <c r="U6" s="118"/>
      <c r="V6" s="118"/>
      <c r="W6" s="118"/>
      <c r="X6" s="207"/>
    </row>
    <row r="7" spans="1:27" ht="45" customHeight="1" thickBot="1" x14ac:dyDescent="0.3">
      <c r="B7" s="220" t="s">
        <v>1501</v>
      </c>
      <c r="C7" s="117" t="str">
        <f>IF(ISERROR(VLOOKUP(C5,Listas!G3:H12,2,0)),"",VLOOKUP(C5,Listas!G3:H12,2,0))</f>
        <v/>
      </c>
      <c r="D7" s="118"/>
      <c r="E7" s="118"/>
      <c r="F7" s="118"/>
      <c r="G7" s="118"/>
      <c r="H7" s="118"/>
      <c r="I7" s="118"/>
      <c r="J7" s="118"/>
      <c r="K7" s="118"/>
      <c r="L7" s="118"/>
      <c r="M7" s="118"/>
      <c r="N7" s="118"/>
      <c r="O7" s="118"/>
      <c r="P7" s="118"/>
      <c r="Q7" s="118"/>
      <c r="R7" s="118"/>
      <c r="S7" s="118"/>
      <c r="T7" s="118"/>
      <c r="U7" s="118"/>
      <c r="V7" s="118"/>
      <c r="W7" s="118"/>
      <c r="X7" s="207"/>
    </row>
    <row r="8" spans="1:27" ht="12.75" customHeight="1" thickBot="1" x14ac:dyDescent="0.3">
      <c r="B8" s="120"/>
      <c r="C8" s="121"/>
      <c r="D8" s="122"/>
      <c r="E8" s="122"/>
      <c r="F8" s="122"/>
      <c r="G8" s="122"/>
      <c r="H8" s="122"/>
      <c r="I8" s="122"/>
      <c r="J8" s="122"/>
      <c r="K8" s="122"/>
      <c r="L8" s="122"/>
      <c r="M8" s="122"/>
      <c r="N8" s="122"/>
      <c r="O8" s="122"/>
      <c r="P8" s="122"/>
      <c r="Q8" s="122"/>
      <c r="R8" s="122"/>
      <c r="S8" s="122"/>
      <c r="T8" s="123"/>
      <c r="U8" s="123"/>
      <c r="V8" s="123"/>
      <c r="W8" s="123"/>
      <c r="X8" s="123"/>
    </row>
    <row r="9" spans="1:27" s="116" customFormat="1" ht="37.5" customHeight="1" x14ac:dyDescent="0.25">
      <c r="B9" s="431" t="s">
        <v>1442</v>
      </c>
      <c r="C9" s="431" t="s">
        <v>4</v>
      </c>
      <c r="D9" s="431" t="s">
        <v>1</v>
      </c>
      <c r="E9" s="431" t="s">
        <v>1472</v>
      </c>
      <c r="F9" s="434" t="s">
        <v>3</v>
      </c>
      <c r="G9" s="435"/>
      <c r="H9" s="435"/>
      <c r="I9" s="435"/>
      <c r="J9" s="435"/>
      <c r="K9" s="435"/>
      <c r="L9" s="435"/>
      <c r="M9" s="435"/>
      <c r="N9" s="435"/>
      <c r="O9" s="435"/>
      <c r="P9" s="435"/>
      <c r="Q9" s="435"/>
      <c r="R9" s="435"/>
      <c r="S9" s="435"/>
      <c r="T9" s="435"/>
      <c r="U9" s="435"/>
      <c r="V9" s="435"/>
      <c r="W9" s="142"/>
      <c r="X9" s="429" t="s">
        <v>1493</v>
      </c>
    </row>
    <row r="10" spans="1:27" s="116" customFormat="1" ht="37.5" customHeight="1" thickBot="1" x14ac:dyDescent="0.3">
      <c r="B10" s="432"/>
      <c r="C10" s="432"/>
      <c r="D10" s="432"/>
      <c r="E10" s="432"/>
      <c r="F10" s="436" t="s">
        <v>1502</v>
      </c>
      <c r="G10" s="437"/>
      <c r="H10" s="436" t="s">
        <v>1502</v>
      </c>
      <c r="I10" s="437" t="s">
        <v>1443</v>
      </c>
      <c r="J10" s="436" t="s">
        <v>1502</v>
      </c>
      <c r="K10" s="437" t="s">
        <v>1443</v>
      </c>
      <c r="L10" s="436" t="s">
        <v>1502</v>
      </c>
      <c r="M10" s="437" t="s">
        <v>1443</v>
      </c>
      <c r="N10" s="436" t="s">
        <v>1502</v>
      </c>
      <c r="O10" s="437" t="s">
        <v>1443</v>
      </c>
      <c r="P10" s="436" t="s">
        <v>1502</v>
      </c>
      <c r="Q10" s="437" t="s">
        <v>1443</v>
      </c>
      <c r="R10" s="436" t="s">
        <v>1502</v>
      </c>
      <c r="S10" s="437" t="s">
        <v>1443</v>
      </c>
      <c r="T10" s="436" t="s">
        <v>1502</v>
      </c>
      <c r="U10" s="437" t="s">
        <v>1443</v>
      </c>
      <c r="V10" s="436" t="s">
        <v>0</v>
      </c>
      <c r="W10" s="438"/>
      <c r="X10" s="430"/>
      <c r="AA10" s="116" t="s">
        <v>1481</v>
      </c>
    </row>
    <row r="11" spans="1:27" s="116" customFormat="1" ht="37.5" customHeight="1" thickBot="1" x14ac:dyDescent="0.3">
      <c r="B11" s="433"/>
      <c r="C11" s="433"/>
      <c r="D11" s="433"/>
      <c r="E11" s="433"/>
      <c r="F11" s="144" t="s">
        <v>1470</v>
      </c>
      <c r="G11" s="183" t="s">
        <v>1471</v>
      </c>
      <c r="H11" s="144" t="s">
        <v>1470</v>
      </c>
      <c r="I11" s="183" t="s">
        <v>1471</v>
      </c>
      <c r="J11" s="144" t="s">
        <v>1470</v>
      </c>
      <c r="K11" s="183" t="s">
        <v>1471</v>
      </c>
      <c r="L11" s="144" t="s">
        <v>1470</v>
      </c>
      <c r="M11" s="183" t="s">
        <v>1471</v>
      </c>
      <c r="N11" s="144" t="s">
        <v>1470</v>
      </c>
      <c r="O11" s="183" t="s">
        <v>1471</v>
      </c>
      <c r="P11" s="144" t="s">
        <v>1470</v>
      </c>
      <c r="Q11" s="183" t="s">
        <v>1471</v>
      </c>
      <c r="R11" s="144" t="s">
        <v>1470</v>
      </c>
      <c r="S11" s="183" t="s">
        <v>1471</v>
      </c>
      <c r="T11" s="144" t="s">
        <v>1470</v>
      </c>
      <c r="U11" s="183" t="s">
        <v>1471</v>
      </c>
      <c r="V11" s="144" t="s">
        <v>1470</v>
      </c>
      <c r="W11" s="183" t="s">
        <v>1471</v>
      </c>
      <c r="X11" s="430"/>
    </row>
    <row r="12" spans="1:27" s="116" customFormat="1" ht="18" customHeight="1" x14ac:dyDescent="0.25">
      <c r="B12" s="418"/>
      <c r="C12" s="421"/>
      <c r="D12" s="421"/>
      <c r="E12" s="165" t="s">
        <v>997</v>
      </c>
      <c r="F12" s="424"/>
      <c r="G12" s="184"/>
      <c r="H12" s="424"/>
      <c r="I12" s="184"/>
      <c r="J12" s="424"/>
      <c r="K12" s="184"/>
      <c r="L12" s="424"/>
      <c r="M12" s="184"/>
      <c r="N12" s="424"/>
      <c r="O12" s="184"/>
      <c r="P12" s="424"/>
      <c r="Q12" s="184"/>
      <c r="R12" s="424"/>
      <c r="S12" s="184"/>
      <c r="T12" s="424"/>
      <c r="U12" s="184"/>
      <c r="V12" s="424"/>
      <c r="W12" s="190"/>
      <c r="X12" s="214"/>
    </row>
    <row r="13" spans="1:27" s="116" customFormat="1" ht="18" customHeight="1" x14ac:dyDescent="0.25">
      <c r="B13" s="419"/>
      <c r="C13" s="422"/>
      <c r="D13" s="422"/>
      <c r="E13" s="170" t="s">
        <v>998</v>
      </c>
      <c r="F13" s="425"/>
      <c r="G13" s="181"/>
      <c r="H13" s="425"/>
      <c r="I13" s="181"/>
      <c r="J13" s="425"/>
      <c r="K13" s="181"/>
      <c r="L13" s="425"/>
      <c r="M13" s="181"/>
      <c r="N13" s="425"/>
      <c r="O13" s="181"/>
      <c r="P13" s="425"/>
      <c r="Q13" s="181"/>
      <c r="R13" s="425"/>
      <c r="S13" s="181"/>
      <c r="T13" s="425"/>
      <c r="U13" s="181"/>
      <c r="V13" s="425"/>
      <c r="W13" s="143"/>
      <c r="X13" s="214"/>
    </row>
    <row r="14" spans="1:27" s="116" customFormat="1" ht="18" customHeight="1" x14ac:dyDescent="0.25">
      <c r="B14" s="419"/>
      <c r="C14" s="422"/>
      <c r="D14" s="422"/>
      <c r="E14" s="170" t="s">
        <v>999</v>
      </c>
      <c r="F14" s="425"/>
      <c r="G14" s="181"/>
      <c r="H14" s="425"/>
      <c r="I14" s="181"/>
      <c r="J14" s="425"/>
      <c r="K14" s="181"/>
      <c r="L14" s="425"/>
      <c r="M14" s="181"/>
      <c r="N14" s="425"/>
      <c r="O14" s="181"/>
      <c r="P14" s="425"/>
      <c r="Q14" s="181"/>
      <c r="R14" s="425"/>
      <c r="S14" s="181"/>
      <c r="T14" s="425"/>
      <c r="U14" s="181"/>
      <c r="V14" s="425"/>
      <c r="W14" s="143"/>
      <c r="X14" s="214"/>
    </row>
    <row r="15" spans="1:27" s="116" customFormat="1" ht="18" customHeight="1" x14ac:dyDescent="0.25">
      <c r="B15" s="419"/>
      <c r="C15" s="422"/>
      <c r="D15" s="422"/>
      <c r="E15" s="170" t="s">
        <v>1000</v>
      </c>
      <c r="F15" s="425"/>
      <c r="G15" s="181"/>
      <c r="H15" s="425"/>
      <c r="I15" s="181"/>
      <c r="J15" s="425"/>
      <c r="K15" s="181"/>
      <c r="L15" s="425"/>
      <c r="M15" s="181"/>
      <c r="N15" s="425"/>
      <c r="O15" s="181"/>
      <c r="P15" s="425"/>
      <c r="Q15" s="181"/>
      <c r="R15" s="425"/>
      <c r="S15" s="181"/>
      <c r="T15" s="425"/>
      <c r="U15" s="181"/>
      <c r="V15" s="425"/>
      <c r="W15" s="143"/>
      <c r="X15" s="214"/>
    </row>
    <row r="16" spans="1:27" s="116" customFormat="1" ht="18" customHeight="1" x14ac:dyDescent="0.25">
      <c r="B16" s="419"/>
      <c r="C16" s="422"/>
      <c r="D16" s="422"/>
      <c r="E16" s="170" t="s">
        <v>1001</v>
      </c>
      <c r="F16" s="425"/>
      <c r="G16" s="181"/>
      <c r="H16" s="425"/>
      <c r="I16" s="181"/>
      <c r="J16" s="425"/>
      <c r="K16" s="181"/>
      <c r="L16" s="425"/>
      <c r="M16" s="181"/>
      <c r="N16" s="425"/>
      <c r="O16" s="181"/>
      <c r="P16" s="425"/>
      <c r="Q16" s="181"/>
      <c r="R16" s="425"/>
      <c r="S16" s="181"/>
      <c r="T16" s="425"/>
      <c r="U16" s="181"/>
      <c r="V16" s="425"/>
      <c r="W16" s="143"/>
      <c r="X16" s="214"/>
    </row>
    <row r="17" spans="2:24" s="116" customFormat="1" ht="18" customHeight="1" x14ac:dyDescent="0.25">
      <c r="B17" s="419"/>
      <c r="C17" s="422"/>
      <c r="D17" s="422"/>
      <c r="E17" s="170" t="s">
        <v>1002</v>
      </c>
      <c r="F17" s="425"/>
      <c r="G17" s="181"/>
      <c r="H17" s="425"/>
      <c r="I17" s="181"/>
      <c r="J17" s="425"/>
      <c r="K17" s="181"/>
      <c r="L17" s="425"/>
      <c r="M17" s="181"/>
      <c r="N17" s="425"/>
      <c r="O17" s="181"/>
      <c r="P17" s="425"/>
      <c r="Q17" s="181"/>
      <c r="R17" s="425"/>
      <c r="S17" s="181"/>
      <c r="T17" s="425"/>
      <c r="U17" s="181"/>
      <c r="V17" s="425"/>
      <c r="W17" s="143"/>
      <c r="X17" s="214"/>
    </row>
    <row r="18" spans="2:24" s="116" customFormat="1" ht="18" customHeight="1" x14ac:dyDescent="0.25">
      <c r="B18" s="419"/>
      <c r="C18" s="422"/>
      <c r="D18" s="422"/>
      <c r="E18" s="170" t="s">
        <v>1003</v>
      </c>
      <c r="F18" s="425"/>
      <c r="G18" s="181"/>
      <c r="H18" s="425"/>
      <c r="I18" s="181"/>
      <c r="J18" s="425"/>
      <c r="K18" s="181"/>
      <c r="L18" s="425"/>
      <c r="M18" s="181"/>
      <c r="N18" s="425"/>
      <c r="O18" s="181"/>
      <c r="P18" s="425"/>
      <c r="Q18" s="181"/>
      <c r="R18" s="425"/>
      <c r="S18" s="181"/>
      <c r="T18" s="425"/>
      <c r="U18" s="181"/>
      <c r="V18" s="425"/>
      <c r="W18" s="143"/>
      <c r="X18" s="214"/>
    </row>
    <row r="19" spans="2:24" s="116" customFormat="1" ht="18" customHeight="1" x14ac:dyDescent="0.25">
      <c r="B19" s="419"/>
      <c r="C19" s="422"/>
      <c r="D19" s="422"/>
      <c r="E19" s="170" t="s">
        <v>1004</v>
      </c>
      <c r="F19" s="425"/>
      <c r="G19" s="181"/>
      <c r="H19" s="425"/>
      <c r="I19" s="181"/>
      <c r="J19" s="425"/>
      <c r="K19" s="181"/>
      <c r="L19" s="425"/>
      <c r="M19" s="181"/>
      <c r="N19" s="425"/>
      <c r="O19" s="181"/>
      <c r="P19" s="425"/>
      <c r="Q19" s="181"/>
      <c r="R19" s="425"/>
      <c r="S19" s="181"/>
      <c r="T19" s="425"/>
      <c r="U19" s="181"/>
      <c r="V19" s="425"/>
      <c r="W19" s="143"/>
      <c r="X19" s="214"/>
    </row>
    <row r="20" spans="2:24" s="116" customFormat="1" ht="18" customHeight="1" x14ac:dyDescent="0.25">
      <c r="B20" s="419"/>
      <c r="C20" s="422"/>
      <c r="D20" s="422"/>
      <c r="E20" s="170" t="s">
        <v>1005</v>
      </c>
      <c r="F20" s="425"/>
      <c r="G20" s="181"/>
      <c r="H20" s="425"/>
      <c r="I20" s="181"/>
      <c r="J20" s="425"/>
      <c r="K20" s="181"/>
      <c r="L20" s="425"/>
      <c r="M20" s="181"/>
      <c r="N20" s="425"/>
      <c r="O20" s="181"/>
      <c r="P20" s="425"/>
      <c r="Q20" s="181"/>
      <c r="R20" s="425"/>
      <c r="S20" s="181"/>
      <c r="T20" s="425"/>
      <c r="U20" s="181"/>
      <c r="V20" s="425"/>
      <c r="W20" s="143"/>
      <c r="X20" s="214"/>
    </row>
    <row r="21" spans="2:24" s="116" customFormat="1" ht="18" customHeight="1" x14ac:dyDescent="0.25">
      <c r="B21" s="419"/>
      <c r="C21" s="422"/>
      <c r="D21" s="422"/>
      <c r="E21" s="170" t="s">
        <v>1006</v>
      </c>
      <c r="F21" s="425"/>
      <c r="G21" s="181"/>
      <c r="H21" s="425"/>
      <c r="I21" s="181"/>
      <c r="J21" s="425"/>
      <c r="K21" s="181"/>
      <c r="L21" s="425"/>
      <c r="M21" s="181"/>
      <c r="N21" s="425"/>
      <c r="O21" s="181"/>
      <c r="P21" s="425"/>
      <c r="Q21" s="181"/>
      <c r="R21" s="425"/>
      <c r="S21" s="181"/>
      <c r="T21" s="425"/>
      <c r="U21" s="181"/>
      <c r="V21" s="425"/>
      <c r="W21" s="143"/>
      <c r="X21" s="214"/>
    </row>
    <row r="22" spans="2:24" s="116" customFormat="1" ht="18" customHeight="1" x14ac:dyDescent="0.25">
      <c r="B22" s="419"/>
      <c r="C22" s="422"/>
      <c r="D22" s="422"/>
      <c r="E22" s="170" t="s">
        <v>1007</v>
      </c>
      <c r="F22" s="425"/>
      <c r="G22" s="181"/>
      <c r="H22" s="425"/>
      <c r="I22" s="181"/>
      <c r="J22" s="425"/>
      <c r="K22" s="181"/>
      <c r="L22" s="425"/>
      <c r="M22" s="181"/>
      <c r="N22" s="425"/>
      <c r="O22" s="181"/>
      <c r="P22" s="425"/>
      <c r="Q22" s="181"/>
      <c r="R22" s="425"/>
      <c r="S22" s="181"/>
      <c r="T22" s="425"/>
      <c r="U22" s="181"/>
      <c r="V22" s="425"/>
      <c r="W22" s="143"/>
      <c r="X22" s="214"/>
    </row>
    <row r="23" spans="2:24" s="116" customFormat="1" ht="18" customHeight="1" thickBot="1" x14ac:dyDescent="0.3">
      <c r="B23" s="420"/>
      <c r="C23" s="423"/>
      <c r="D23" s="423"/>
      <c r="E23" s="171" t="s">
        <v>1008</v>
      </c>
      <c r="F23" s="426"/>
      <c r="G23" s="185"/>
      <c r="H23" s="426"/>
      <c r="I23" s="185"/>
      <c r="J23" s="426"/>
      <c r="K23" s="185"/>
      <c r="L23" s="426"/>
      <c r="M23" s="185"/>
      <c r="N23" s="426"/>
      <c r="O23" s="185"/>
      <c r="P23" s="426"/>
      <c r="Q23" s="185"/>
      <c r="R23" s="426"/>
      <c r="S23" s="185"/>
      <c r="T23" s="426"/>
      <c r="U23" s="185"/>
      <c r="V23" s="426"/>
      <c r="W23" s="213"/>
      <c r="X23" s="214"/>
    </row>
    <row r="24" spans="2:24" s="116" customFormat="1" ht="28.5" customHeight="1" thickBot="1" x14ac:dyDescent="0.3">
      <c r="B24" s="427" t="s">
        <v>1473</v>
      </c>
      <c r="C24" s="428"/>
      <c r="D24" s="428"/>
      <c r="E24" s="428"/>
      <c r="F24" s="186">
        <f>SUM(F12:F23)</f>
        <v>0</v>
      </c>
      <c r="G24" s="187">
        <f t="shared" ref="G24:W24" si="0">SUM(G12:G23)</f>
        <v>0</v>
      </c>
      <c r="H24" s="187">
        <f t="shared" si="0"/>
        <v>0</v>
      </c>
      <c r="I24" s="187">
        <f t="shared" si="0"/>
        <v>0</v>
      </c>
      <c r="J24" s="187">
        <f t="shared" si="0"/>
        <v>0</v>
      </c>
      <c r="K24" s="187">
        <f t="shared" si="0"/>
        <v>0</v>
      </c>
      <c r="L24" s="187">
        <f t="shared" si="0"/>
        <v>0</v>
      </c>
      <c r="M24" s="187">
        <f t="shared" si="0"/>
        <v>0</v>
      </c>
      <c r="N24" s="187">
        <f t="shared" si="0"/>
        <v>0</v>
      </c>
      <c r="O24" s="187">
        <f t="shared" si="0"/>
        <v>0</v>
      </c>
      <c r="P24" s="187">
        <f t="shared" si="0"/>
        <v>0</v>
      </c>
      <c r="Q24" s="187">
        <f t="shared" si="0"/>
        <v>0</v>
      </c>
      <c r="R24" s="187">
        <f t="shared" si="0"/>
        <v>0</v>
      </c>
      <c r="S24" s="187">
        <f t="shared" si="0"/>
        <v>0</v>
      </c>
      <c r="T24" s="187">
        <f t="shared" si="0"/>
        <v>0</v>
      </c>
      <c r="U24" s="187">
        <f t="shared" si="0"/>
        <v>0</v>
      </c>
      <c r="V24" s="187">
        <f t="shared" si="0"/>
        <v>0</v>
      </c>
      <c r="W24" s="191">
        <f t="shared" si="0"/>
        <v>0</v>
      </c>
      <c r="X24" s="200"/>
    </row>
    <row r="25" spans="2:24" s="116" customFormat="1" ht="18" customHeight="1" x14ac:dyDescent="0.25">
      <c r="B25" s="418"/>
      <c r="C25" s="421"/>
      <c r="D25" s="421"/>
      <c r="E25" s="167" t="s">
        <v>997</v>
      </c>
      <c r="F25" s="424"/>
      <c r="G25" s="184"/>
      <c r="H25" s="424"/>
      <c r="I25" s="184"/>
      <c r="J25" s="424"/>
      <c r="K25" s="184"/>
      <c r="L25" s="424"/>
      <c r="M25" s="184"/>
      <c r="N25" s="424"/>
      <c r="O25" s="184"/>
      <c r="P25" s="424"/>
      <c r="Q25" s="184"/>
      <c r="R25" s="424"/>
      <c r="S25" s="184"/>
      <c r="T25" s="424"/>
      <c r="U25" s="184"/>
      <c r="V25" s="424"/>
      <c r="W25" s="190"/>
      <c r="X25" s="214"/>
    </row>
    <row r="26" spans="2:24" s="116" customFormat="1" ht="18" customHeight="1" x14ac:dyDescent="0.25">
      <c r="B26" s="419"/>
      <c r="C26" s="422"/>
      <c r="D26" s="422"/>
      <c r="E26" s="170" t="s">
        <v>998</v>
      </c>
      <c r="F26" s="425"/>
      <c r="G26" s="181"/>
      <c r="H26" s="425"/>
      <c r="I26" s="181"/>
      <c r="J26" s="425"/>
      <c r="K26" s="181"/>
      <c r="L26" s="425"/>
      <c r="M26" s="181"/>
      <c r="N26" s="425"/>
      <c r="O26" s="181"/>
      <c r="P26" s="425"/>
      <c r="Q26" s="181"/>
      <c r="R26" s="425"/>
      <c r="S26" s="181"/>
      <c r="T26" s="425"/>
      <c r="U26" s="181"/>
      <c r="V26" s="425"/>
      <c r="W26" s="143"/>
      <c r="X26" s="214"/>
    </row>
    <row r="27" spans="2:24" s="116" customFormat="1" ht="18" customHeight="1" x14ac:dyDescent="0.25">
      <c r="B27" s="419"/>
      <c r="C27" s="422"/>
      <c r="D27" s="422"/>
      <c r="E27" s="170" t="s">
        <v>999</v>
      </c>
      <c r="F27" s="425"/>
      <c r="G27" s="181"/>
      <c r="H27" s="425"/>
      <c r="I27" s="181"/>
      <c r="J27" s="425"/>
      <c r="K27" s="181"/>
      <c r="L27" s="425"/>
      <c r="M27" s="181"/>
      <c r="N27" s="425"/>
      <c r="O27" s="181"/>
      <c r="P27" s="425"/>
      <c r="Q27" s="181"/>
      <c r="R27" s="425"/>
      <c r="S27" s="181"/>
      <c r="T27" s="425"/>
      <c r="U27" s="181"/>
      <c r="V27" s="425"/>
      <c r="W27" s="143"/>
      <c r="X27" s="214"/>
    </row>
    <row r="28" spans="2:24" s="116" customFormat="1" ht="18" customHeight="1" x14ac:dyDescent="0.25">
      <c r="B28" s="419"/>
      <c r="C28" s="422"/>
      <c r="D28" s="422"/>
      <c r="E28" s="170" t="s">
        <v>1000</v>
      </c>
      <c r="F28" s="425"/>
      <c r="G28" s="181"/>
      <c r="H28" s="425"/>
      <c r="I28" s="181"/>
      <c r="J28" s="425"/>
      <c r="K28" s="181"/>
      <c r="L28" s="425"/>
      <c r="M28" s="181"/>
      <c r="N28" s="425"/>
      <c r="O28" s="181"/>
      <c r="P28" s="425"/>
      <c r="Q28" s="181"/>
      <c r="R28" s="425"/>
      <c r="S28" s="181"/>
      <c r="T28" s="425"/>
      <c r="U28" s="181"/>
      <c r="V28" s="425"/>
      <c r="W28" s="143"/>
      <c r="X28" s="214"/>
    </row>
    <row r="29" spans="2:24" s="116" customFormat="1" ht="18" customHeight="1" x14ac:dyDescent="0.25">
      <c r="B29" s="419"/>
      <c r="C29" s="422"/>
      <c r="D29" s="422"/>
      <c r="E29" s="170" t="s">
        <v>1001</v>
      </c>
      <c r="F29" s="425"/>
      <c r="G29" s="181"/>
      <c r="H29" s="425"/>
      <c r="I29" s="181"/>
      <c r="J29" s="425"/>
      <c r="K29" s="181"/>
      <c r="L29" s="425"/>
      <c r="M29" s="181"/>
      <c r="N29" s="425"/>
      <c r="O29" s="181"/>
      <c r="P29" s="425"/>
      <c r="Q29" s="181"/>
      <c r="R29" s="425"/>
      <c r="S29" s="181"/>
      <c r="T29" s="425"/>
      <c r="U29" s="181"/>
      <c r="V29" s="425"/>
      <c r="W29" s="143"/>
      <c r="X29" s="214"/>
    </row>
    <row r="30" spans="2:24" s="116" customFormat="1" ht="18" customHeight="1" x14ac:dyDescent="0.25">
      <c r="B30" s="419"/>
      <c r="C30" s="422"/>
      <c r="D30" s="422"/>
      <c r="E30" s="170" t="s">
        <v>1002</v>
      </c>
      <c r="F30" s="425"/>
      <c r="G30" s="181"/>
      <c r="H30" s="425"/>
      <c r="I30" s="181"/>
      <c r="J30" s="425"/>
      <c r="K30" s="181"/>
      <c r="L30" s="425"/>
      <c r="M30" s="181"/>
      <c r="N30" s="425"/>
      <c r="O30" s="181"/>
      <c r="P30" s="425"/>
      <c r="Q30" s="181"/>
      <c r="R30" s="425"/>
      <c r="S30" s="181"/>
      <c r="T30" s="425"/>
      <c r="U30" s="181"/>
      <c r="V30" s="425"/>
      <c r="W30" s="143"/>
      <c r="X30" s="214"/>
    </row>
    <row r="31" spans="2:24" s="116" customFormat="1" ht="18" customHeight="1" x14ac:dyDescent="0.25">
      <c r="B31" s="419"/>
      <c r="C31" s="422"/>
      <c r="D31" s="422"/>
      <c r="E31" s="170" t="s">
        <v>1003</v>
      </c>
      <c r="F31" s="425"/>
      <c r="G31" s="181"/>
      <c r="H31" s="425"/>
      <c r="I31" s="181"/>
      <c r="J31" s="425"/>
      <c r="K31" s="181"/>
      <c r="L31" s="425"/>
      <c r="M31" s="181"/>
      <c r="N31" s="425"/>
      <c r="O31" s="181"/>
      <c r="P31" s="425"/>
      <c r="Q31" s="181"/>
      <c r="R31" s="425"/>
      <c r="S31" s="181"/>
      <c r="T31" s="425"/>
      <c r="U31" s="181"/>
      <c r="V31" s="425"/>
      <c r="W31" s="143"/>
      <c r="X31" s="214"/>
    </row>
    <row r="32" spans="2:24" s="116" customFormat="1" ht="18" customHeight="1" x14ac:dyDescent="0.25">
      <c r="B32" s="419"/>
      <c r="C32" s="422"/>
      <c r="D32" s="422"/>
      <c r="E32" s="170" t="s">
        <v>1004</v>
      </c>
      <c r="F32" s="425"/>
      <c r="G32" s="181"/>
      <c r="H32" s="425"/>
      <c r="I32" s="181"/>
      <c r="J32" s="425"/>
      <c r="K32" s="181"/>
      <c r="L32" s="425"/>
      <c r="M32" s="181"/>
      <c r="N32" s="425"/>
      <c r="O32" s="181"/>
      <c r="P32" s="425"/>
      <c r="Q32" s="181"/>
      <c r="R32" s="425"/>
      <c r="S32" s="181"/>
      <c r="T32" s="425"/>
      <c r="U32" s="181"/>
      <c r="V32" s="425"/>
      <c r="W32" s="143"/>
      <c r="X32" s="214"/>
    </row>
    <row r="33" spans="2:24" s="116" customFormat="1" ht="18" customHeight="1" x14ac:dyDescent="0.25">
      <c r="B33" s="419"/>
      <c r="C33" s="422"/>
      <c r="D33" s="422"/>
      <c r="E33" s="170" t="s">
        <v>1005</v>
      </c>
      <c r="F33" s="425"/>
      <c r="G33" s="181"/>
      <c r="H33" s="425"/>
      <c r="I33" s="181"/>
      <c r="J33" s="425"/>
      <c r="K33" s="181"/>
      <c r="L33" s="425"/>
      <c r="M33" s="181"/>
      <c r="N33" s="425"/>
      <c r="O33" s="181"/>
      <c r="P33" s="425"/>
      <c r="Q33" s="181"/>
      <c r="R33" s="425"/>
      <c r="S33" s="181"/>
      <c r="T33" s="425"/>
      <c r="U33" s="181"/>
      <c r="V33" s="425"/>
      <c r="W33" s="143"/>
      <c r="X33" s="214"/>
    </row>
    <row r="34" spans="2:24" s="116" customFormat="1" ht="18" customHeight="1" x14ac:dyDescent="0.25">
      <c r="B34" s="419"/>
      <c r="C34" s="422"/>
      <c r="D34" s="422"/>
      <c r="E34" s="170" t="s">
        <v>1006</v>
      </c>
      <c r="F34" s="425"/>
      <c r="G34" s="181"/>
      <c r="H34" s="425"/>
      <c r="I34" s="181"/>
      <c r="J34" s="425"/>
      <c r="K34" s="181"/>
      <c r="L34" s="425"/>
      <c r="M34" s="181"/>
      <c r="N34" s="425"/>
      <c r="O34" s="181"/>
      <c r="P34" s="425"/>
      <c r="Q34" s="181"/>
      <c r="R34" s="425"/>
      <c r="S34" s="181"/>
      <c r="T34" s="425"/>
      <c r="U34" s="181"/>
      <c r="V34" s="425"/>
      <c r="W34" s="143"/>
      <c r="X34" s="214"/>
    </row>
    <row r="35" spans="2:24" s="116" customFormat="1" ht="18" customHeight="1" x14ac:dyDescent="0.25">
      <c r="B35" s="419"/>
      <c r="C35" s="422"/>
      <c r="D35" s="422"/>
      <c r="E35" s="170" t="s">
        <v>1007</v>
      </c>
      <c r="F35" s="425"/>
      <c r="G35" s="181"/>
      <c r="H35" s="425"/>
      <c r="I35" s="181"/>
      <c r="J35" s="425"/>
      <c r="K35" s="181"/>
      <c r="L35" s="425"/>
      <c r="M35" s="181"/>
      <c r="N35" s="425"/>
      <c r="O35" s="181"/>
      <c r="P35" s="425"/>
      <c r="Q35" s="181"/>
      <c r="R35" s="425"/>
      <c r="S35" s="181"/>
      <c r="T35" s="425"/>
      <c r="U35" s="181"/>
      <c r="V35" s="425"/>
      <c r="W35" s="143"/>
      <c r="X35" s="214"/>
    </row>
    <row r="36" spans="2:24" s="116" customFormat="1" ht="18" customHeight="1" thickBot="1" x14ac:dyDescent="0.3">
      <c r="B36" s="420"/>
      <c r="C36" s="423"/>
      <c r="D36" s="423"/>
      <c r="E36" s="171" t="s">
        <v>1008</v>
      </c>
      <c r="F36" s="426"/>
      <c r="G36" s="185"/>
      <c r="H36" s="426"/>
      <c r="I36" s="185"/>
      <c r="J36" s="426"/>
      <c r="K36" s="185"/>
      <c r="L36" s="426"/>
      <c r="M36" s="185"/>
      <c r="N36" s="426"/>
      <c r="O36" s="185"/>
      <c r="P36" s="426"/>
      <c r="Q36" s="185"/>
      <c r="R36" s="426"/>
      <c r="S36" s="185"/>
      <c r="T36" s="426"/>
      <c r="U36" s="185"/>
      <c r="V36" s="426"/>
      <c r="W36" s="213"/>
      <c r="X36" s="214"/>
    </row>
    <row r="37" spans="2:24" s="116" customFormat="1" ht="28.5" customHeight="1" thickBot="1" x14ac:dyDescent="0.3">
      <c r="B37" s="427" t="s">
        <v>1473</v>
      </c>
      <c r="C37" s="428"/>
      <c r="D37" s="428"/>
      <c r="E37" s="428"/>
      <c r="F37" s="186">
        <f>SUM(F25:F36)</f>
        <v>0</v>
      </c>
      <c r="G37" s="187">
        <f t="shared" ref="G37" si="1">SUM(G25:G36)</f>
        <v>0</v>
      </c>
      <c r="H37" s="187">
        <f t="shared" ref="H37" si="2">SUM(H25:H36)</f>
        <v>0</v>
      </c>
      <c r="I37" s="187">
        <f t="shared" ref="I37" si="3">SUM(I25:I36)</f>
        <v>0</v>
      </c>
      <c r="J37" s="187">
        <f t="shared" ref="J37" si="4">SUM(J25:J36)</f>
        <v>0</v>
      </c>
      <c r="K37" s="187">
        <f t="shared" ref="K37" si="5">SUM(K25:K36)</f>
        <v>0</v>
      </c>
      <c r="L37" s="187">
        <f t="shared" ref="L37" si="6">SUM(L25:L36)</f>
        <v>0</v>
      </c>
      <c r="M37" s="187">
        <f t="shared" ref="M37" si="7">SUM(M25:M36)</f>
        <v>0</v>
      </c>
      <c r="N37" s="187">
        <f t="shared" ref="N37" si="8">SUM(N25:N36)</f>
        <v>0</v>
      </c>
      <c r="O37" s="187">
        <f t="shared" ref="O37" si="9">SUM(O25:O36)</f>
        <v>0</v>
      </c>
      <c r="P37" s="187">
        <f t="shared" ref="P37" si="10">SUM(P25:P36)</f>
        <v>0</v>
      </c>
      <c r="Q37" s="187">
        <f t="shared" ref="Q37" si="11">SUM(Q25:Q36)</f>
        <v>0</v>
      </c>
      <c r="R37" s="187">
        <f t="shared" ref="R37" si="12">SUM(R25:R36)</f>
        <v>0</v>
      </c>
      <c r="S37" s="187">
        <f t="shared" ref="S37" si="13">SUM(S25:S36)</f>
        <v>0</v>
      </c>
      <c r="T37" s="187">
        <f t="shared" ref="T37" si="14">SUM(T25:T36)</f>
        <v>0</v>
      </c>
      <c r="U37" s="187">
        <f t="shared" ref="U37" si="15">SUM(U25:U36)</f>
        <v>0</v>
      </c>
      <c r="V37" s="187">
        <f t="shared" ref="V37" si="16">SUM(V25:V36)</f>
        <v>0</v>
      </c>
      <c r="W37" s="191">
        <f t="shared" ref="W37" si="17">SUM(W25:W36)</f>
        <v>0</v>
      </c>
      <c r="X37" s="200"/>
    </row>
    <row r="38" spans="2:24" s="116" customFormat="1" ht="18" customHeight="1" x14ac:dyDescent="0.25">
      <c r="B38" s="418"/>
      <c r="C38" s="421"/>
      <c r="D38" s="421"/>
      <c r="E38" s="167" t="s">
        <v>997</v>
      </c>
      <c r="F38" s="424"/>
      <c r="G38" s="184"/>
      <c r="H38" s="424"/>
      <c r="I38" s="184"/>
      <c r="J38" s="424"/>
      <c r="K38" s="184"/>
      <c r="L38" s="424"/>
      <c r="M38" s="184"/>
      <c r="N38" s="424"/>
      <c r="O38" s="184"/>
      <c r="P38" s="424"/>
      <c r="Q38" s="184"/>
      <c r="R38" s="424"/>
      <c r="S38" s="184"/>
      <c r="T38" s="424"/>
      <c r="U38" s="184"/>
      <c r="V38" s="424"/>
      <c r="W38" s="190"/>
      <c r="X38" s="214"/>
    </row>
    <row r="39" spans="2:24" s="116" customFormat="1" ht="18" customHeight="1" x14ac:dyDescent="0.25">
      <c r="B39" s="419"/>
      <c r="C39" s="422"/>
      <c r="D39" s="422"/>
      <c r="E39" s="170" t="s">
        <v>998</v>
      </c>
      <c r="F39" s="425"/>
      <c r="G39" s="181"/>
      <c r="H39" s="425"/>
      <c r="I39" s="181"/>
      <c r="J39" s="425"/>
      <c r="K39" s="181"/>
      <c r="L39" s="425"/>
      <c r="M39" s="181"/>
      <c r="N39" s="425"/>
      <c r="O39" s="181"/>
      <c r="P39" s="425"/>
      <c r="Q39" s="181"/>
      <c r="R39" s="425"/>
      <c r="S39" s="181"/>
      <c r="T39" s="425"/>
      <c r="U39" s="181"/>
      <c r="V39" s="425"/>
      <c r="W39" s="143"/>
      <c r="X39" s="214"/>
    </row>
    <row r="40" spans="2:24" s="116" customFormat="1" ht="18" customHeight="1" x14ac:dyDescent="0.25">
      <c r="B40" s="419"/>
      <c r="C40" s="422"/>
      <c r="D40" s="422"/>
      <c r="E40" s="170" t="s">
        <v>999</v>
      </c>
      <c r="F40" s="425"/>
      <c r="G40" s="181"/>
      <c r="H40" s="425"/>
      <c r="I40" s="181"/>
      <c r="J40" s="425"/>
      <c r="K40" s="181"/>
      <c r="L40" s="425"/>
      <c r="M40" s="181"/>
      <c r="N40" s="425"/>
      <c r="O40" s="181"/>
      <c r="P40" s="425"/>
      <c r="Q40" s="181"/>
      <c r="R40" s="425"/>
      <c r="S40" s="181"/>
      <c r="T40" s="425"/>
      <c r="U40" s="181"/>
      <c r="V40" s="425"/>
      <c r="W40" s="143"/>
      <c r="X40" s="214"/>
    </row>
    <row r="41" spans="2:24" s="116" customFormat="1" ht="18" customHeight="1" x14ac:dyDescent="0.25">
      <c r="B41" s="419"/>
      <c r="C41" s="422"/>
      <c r="D41" s="422"/>
      <c r="E41" s="170" t="s">
        <v>1000</v>
      </c>
      <c r="F41" s="425"/>
      <c r="G41" s="181"/>
      <c r="H41" s="425"/>
      <c r="I41" s="181"/>
      <c r="J41" s="425"/>
      <c r="K41" s="181"/>
      <c r="L41" s="425"/>
      <c r="M41" s="181"/>
      <c r="N41" s="425"/>
      <c r="O41" s="181"/>
      <c r="P41" s="425"/>
      <c r="Q41" s="181"/>
      <c r="R41" s="425"/>
      <c r="S41" s="181"/>
      <c r="T41" s="425"/>
      <c r="U41" s="181"/>
      <c r="V41" s="425"/>
      <c r="W41" s="143"/>
      <c r="X41" s="214"/>
    </row>
    <row r="42" spans="2:24" s="116" customFormat="1" ht="18" customHeight="1" x14ac:dyDescent="0.25">
      <c r="B42" s="419"/>
      <c r="C42" s="422"/>
      <c r="D42" s="422"/>
      <c r="E42" s="170" t="s">
        <v>1001</v>
      </c>
      <c r="F42" s="425"/>
      <c r="G42" s="181"/>
      <c r="H42" s="425"/>
      <c r="I42" s="181"/>
      <c r="J42" s="425"/>
      <c r="K42" s="181"/>
      <c r="L42" s="425"/>
      <c r="M42" s="181"/>
      <c r="N42" s="425"/>
      <c r="O42" s="181"/>
      <c r="P42" s="425"/>
      <c r="Q42" s="181"/>
      <c r="R42" s="425"/>
      <c r="S42" s="181"/>
      <c r="T42" s="425"/>
      <c r="U42" s="181"/>
      <c r="V42" s="425"/>
      <c r="W42" s="143"/>
      <c r="X42" s="214"/>
    </row>
    <row r="43" spans="2:24" s="116" customFormat="1" ht="18" customHeight="1" x14ac:dyDescent="0.25">
      <c r="B43" s="419"/>
      <c r="C43" s="422"/>
      <c r="D43" s="422"/>
      <c r="E43" s="170" t="s">
        <v>1002</v>
      </c>
      <c r="F43" s="425"/>
      <c r="G43" s="181"/>
      <c r="H43" s="425"/>
      <c r="I43" s="181"/>
      <c r="J43" s="425"/>
      <c r="K43" s="181"/>
      <c r="L43" s="425"/>
      <c r="M43" s="181"/>
      <c r="N43" s="425"/>
      <c r="O43" s="181"/>
      <c r="P43" s="425"/>
      <c r="Q43" s="181"/>
      <c r="R43" s="425"/>
      <c r="S43" s="181"/>
      <c r="T43" s="425"/>
      <c r="U43" s="181"/>
      <c r="V43" s="425"/>
      <c r="W43" s="143"/>
      <c r="X43" s="214"/>
    </row>
    <row r="44" spans="2:24" s="116" customFormat="1" ht="18" customHeight="1" x14ac:dyDescent="0.25">
      <c r="B44" s="419"/>
      <c r="C44" s="422"/>
      <c r="D44" s="422"/>
      <c r="E44" s="170" t="s">
        <v>1003</v>
      </c>
      <c r="F44" s="425"/>
      <c r="G44" s="181"/>
      <c r="H44" s="425"/>
      <c r="I44" s="181"/>
      <c r="J44" s="425"/>
      <c r="K44" s="181"/>
      <c r="L44" s="425"/>
      <c r="M44" s="181"/>
      <c r="N44" s="425"/>
      <c r="O44" s="181"/>
      <c r="P44" s="425"/>
      <c r="Q44" s="181"/>
      <c r="R44" s="425"/>
      <c r="S44" s="181"/>
      <c r="T44" s="425"/>
      <c r="U44" s="181"/>
      <c r="V44" s="425"/>
      <c r="W44" s="143"/>
      <c r="X44" s="214"/>
    </row>
    <row r="45" spans="2:24" s="116" customFormat="1" ht="18" customHeight="1" x14ac:dyDescent="0.25">
      <c r="B45" s="419"/>
      <c r="C45" s="422"/>
      <c r="D45" s="422"/>
      <c r="E45" s="170" t="s">
        <v>1004</v>
      </c>
      <c r="F45" s="425"/>
      <c r="G45" s="181"/>
      <c r="H45" s="425"/>
      <c r="I45" s="181"/>
      <c r="J45" s="425"/>
      <c r="K45" s="181"/>
      <c r="L45" s="425"/>
      <c r="M45" s="181"/>
      <c r="N45" s="425"/>
      <c r="O45" s="181"/>
      <c r="P45" s="425"/>
      <c r="Q45" s="181"/>
      <c r="R45" s="425"/>
      <c r="S45" s="181"/>
      <c r="T45" s="425"/>
      <c r="U45" s="181"/>
      <c r="V45" s="425"/>
      <c r="W45" s="143"/>
      <c r="X45" s="214"/>
    </row>
    <row r="46" spans="2:24" s="116" customFormat="1" ht="18" customHeight="1" x14ac:dyDescent="0.25">
      <c r="B46" s="419"/>
      <c r="C46" s="422"/>
      <c r="D46" s="422"/>
      <c r="E46" s="170" t="s">
        <v>1005</v>
      </c>
      <c r="F46" s="425"/>
      <c r="G46" s="181"/>
      <c r="H46" s="425"/>
      <c r="I46" s="181"/>
      <c r="J46" s="425"/>
      <c r="K46" s="181"/>
      <c r="L46" s="425"/>
      <c r="M46" s="181"/>
      <c r="N46" s="425"/>
      <c r="O46" s="181"/>
      <c r="P46" s="425"/>
      <c r="Q46" s="181"/>
      <c r="R46" s="425"/>
      <c r="S46" s="181"/>
      <c r="T46" s="425"/>
      <c r="U46" s="181"/>
      <c r="V46" s="425"/>
      <c r="W46" s="143"/>
      <c r="X46" s="214"/>
    </row>
    <row r="47" spans="2:24" s="116" customFormat="1" ht="18" customHeight="1" x14ac:dyDescent="0.25">
      <c r="B47" s="419"/>
      <c r="C47" s="422"/>
      <c r="D47" s="422"/>
      <c r="E47" s="170" t="s">
        <v>1006</v>
      </c>
      <c r="F47" s="425"/>
      <c r="G47" s="181"/>
      <c r="H47" s="425"/>
      <c r="I47" s="181"/>
      <c r="J47" s="425"/>
      <c r="K47" s="181"/>
      <c r="L47" s="425"/>
      <c r="M47" s="181"/>
      <c r="N47" s="425"/>
      <c r="O47" s="181"/>
      <c r="P47" s="425"/>
      <c r="Q47" s="181"/>
      <c r="R47" s="425"/>
      <c r="S47" s="181"/>
      <c r="T47" s="425"/>
      <c r="U47" s="181"/>
      <c r="V47" s="425"/>
      <c r="W47" s="143"/>
      <c r="X47" s="214"/>
    </row>
    <row r="48" spans="2:24" s="116" customFormat="1" ht="18" customHeight="1" x14ac:dyDescent="0.25">
      <c r="B48" s="419"/>
      <c r="C48" s="422"/>
      <c r="D48" s="422"/>
      <c r="E48" s="170" t="s">
        <v>1007</v>
      </c>
      <c r="F48" s="425"/>
      <c r="G48" s="181"/>
      <c r="H48" s="425"/>
      <c r="I48" s="181"/>
      <c r="J48" s="425"/>
      <c r="K48" s="181"/>
      <c r="L48" s="425"/>
      <c r="M48" s="181"/>
      <c r="N48" s="425"/>
      <c r="O48" s="181"/>
      <c r="P48" s="425"/>
      <c r="Q48" s="181"/>
      <c r="R48" s="425"/>
      <c r="S48" s="181"/>
      <c r="T48" s="425"/>
      <c r="U48" s="181"/>
      <c r="V48" s="425"/>
      <c r="W48" s="143"/>
      <c r="X48" s="214"/>
    </row>
    <row r="49" spans="2:24" s="116" customFormat="1" ht="18" customHeight="1" thickBot="1" x14ac:dyDescent="0.3">
      <c r="B49" s="420"/>
      <c r="C49" s="423"/>
      <c r="D49" s="423"/>
      <c r="E49" s="171" t="s">
        <v>1008</v>
      </c>
      <c r="F49" s="426"/>
      <c r="G49" s="185"/>
      <c r="H49" s="426"/>
      <c r="I49" s="185"/>
      <c r="J49" s="426"/>
      <c r="K49" s="185"/>
      <c r="L49" s="426"/>
      <c r="M49" s="185"/>
      <c r="N49" s="426"/>
      <c r="O49" s="185"/>
      <c r="P49" s="426"/>
      <c r="Q49" s="185"/>
      <c r="R49" s="426"/>
      <c r="S49" s="185"/>
      <c r="T49" s="426"/>
      <c r="U49" s="185"/>
      <c r="V49" s="426"/>
      <c r="W49" s="213"/>
      <c r="X49" s="214"/>
    </row>
    <row r="50" spans="2:24" s="116" customFormat="1" ht="28.5" customHeight="1" thickBot="1" x14ac:dyDescent="0.3">
      <c r="B50" s="427" t="s">
        <v>1474</v>
      </c>
      <c r="C50" s="428"/>
      <c r="D50" s="428"/>
      <c r="E50" s="428"/>
      <c r="F50" s="186">
        <f>SUM(F38:F49)</f>
        <v>0</v>
      </c>
      <c r="G50" s="187">
        <f t="shared" ref="G50" si="18">SUM(G38:G49)</f>
        <v>0</v>
      </c>
      <c r="H50" s="187">
        <f t="shared" ref="H50" si="19">SUM(H38:H49)</f>
        <v>0</v>
      </c>
      <c r="I50" s="187">
        <f t="shared" ref="I50" si="20">SUM(I38:I49)</f>
        <v>0</v>
      </c>
      <c r="J50" s="187">
        <f t="shared" ref="J50" si="21">SUM(J38:J49)</f>
        <v>0</v>
      </c>
      <c r="K50" s="187">
        <f t="shared" ref="K50" si="22">SUM(K38:K49)</f>
        <v>0</v>
      </c>
      <c r="L50" s="187">
        <f t="shared" ref="L50" si="23">SUM(L38:L49)</f>
        <v>0</v>
      </c>
      <c r="M50" s="187">
        <f t="shared" ref="M50" si="24">SUM(M38:M49)</f>
        <v>0</v>
      </c>
      <c r="N50" s="187">
        <f t="shared" ref="N50" si="25">SUM(N38:N49)</f>
        <v>0</v>
      </c>
      <c r="O50" s="187">
        <f t="shared" ref="O50" si="26">SUM(O38:O49)</f>
        <v>0</v>
      </c>
      <c r="P50" s="187">
        <f t="shared" ref="P50" si="27">SUM(P38:P49)</f>
        <v>0</v>
      </c>
      <c r="Q50" s="187">
        <f t="shared" ref="Q50" si="28">SUM(Q38:Q49)</f>
        <v>0</v>
      </c>
      <c r="R50" s="187">
        <f t="shared" ref="R50" si="29">SUM(R38:R49)</f>
        <v>0</v>
      </c>
      <c r="S50" s="187">
        <f t="shared" ref="S50" si="30">SUM(S38:S49)</f>
        <v>0</v>
      </c>
      <c r="T50" s="187">
        <f t="shared" ref="T50" si="31">SUM(T38:T49)</f>
        <v>0</v>
      </c>
      <c r="U50" s="187">
        <f t="shared" ref="U50" si="32">SUM(U38:U49)</f>
        <v>0</v>
      </c>
      <c r="V50" s="187">
        <f t="shared" ref="V50" si="33">SUM(V38:V49)</f>
        <v>0</v>
      </c>
      <c r="W50" s="191">
        <f t="shared" ref="W50" si="34">SUM(W38:W49)</f>
        <v>0</v>
      </c>
      <c r="X50" s="200"/>
    </row>
    <row r="51" spans="2:24" s="116" customFormat="1" ht="18" customHeight="1" x14ac:dyDescent="0.25">
      <c r="B51" s="418"/>
      <c r="C51" s="421"/>
      <c r="D51" s="421"/>
      <c r="E51" s="165" t="s">
        <v>997</v>
      </c>
      <c r="F51" s="424"/>
      <c r="G51" s="184"/>
      <c r="H51" s="424"/>
      <c r="I51" s="184"/>
      <c r="J51" s="424"/>
      <c r="K51" s="184"/>
      <c r="L51" s="424"/>
      <c r="M51" s="184"/>
      <c r="N51" s="424"/>
      <c r="O51" s="184"/>
      <c r="P51" s="424"/>
      <c r="Q51" s="184"/>
      <c r="R51" s="424"/>
      <c r="S51" s="184"/>
      <c r="T51" s="424"/>
      <c r="U51" s="184"/>
      <c r="V51" s="424"/>
      <c r="W51" s="190"/>
      <c r="X51" s="214"/>
    </row>
    <row r="52" spans="2:24" s="116" customFormat="1" ht="18" customHeight="1" x14ac:dyDescent="0.25">
      <c r="B52" s="419"/>
      <c r="C52" s="422"/>
      <c r="D52" s="422"/>
      <c r="E52" s="170" t="s">
        <v>998</v>
      </c>
      <c r="F52" s="425"/>
      <c r="G52" s="181"/>
      <c r="H52" s="425"/>
      <c r="I52" s="181"/>
      <c r="J52" s="425"/>
      <c r="K52" s="181"/>
      <c r="L52" s="425"/>
      <c r="M52" s="181"/>
      <c r="N52" s="425"/>
      <c r="O52" s="181"/>
      <c r="P52" s="425"/>
      <c r="Q52" s="181"/>
      <c r="R52" s="425"/>
      <c r="S52" s="181"/>
      <c r="T52" s="425"/>
      <c r="U52" s="181"/>
      <c r="V52" s="425"/>
      <c r="W52" s="143"/>
      <c r="X52" s="214"/>
    </row>
    <row r="53" spans="2:24" s="116" customFormat="1" ht="18" customHeight="1" x14ac:dyDescent="0.25">
      <c r="B53" s="419"/>
      <c r="C53" s="422"/>
      <c r="D53" s="422"/>
      <c r="E53" s="170" t="s">
        <v>999</v>
      </c>
      <c r="F53" s="425"/>
      <c r="G53" s="181"/>
      <c r="H53" s="425"/>
      <c r="I53" s="181"/>
      <c r="J53" s="425"/>
      <c r="K53" s="181"/>
      <c r="L53" s="425"/>
      <c r="M53" s="181"/>
      <c r="N53" s="425"/>
      <c r="O53" s="181"/>
      <c r="P53" s="425"/>
      <c r="Q53" s="181"/>
      <c r="R53" s="425"/>
      <c r="S53" s="181"/>
      <c r="T53" s="425"/>
      <c r="U53" s="181"/>
      <c r="V53" s="425"/>
      <c r="W53" s="143"/>
      <c r="X53" s="214"/>
    </row>
    <row r="54" spans="2:24" s="116" customFormat="1" ht="18" customHeight="1" x14ac:dyDescent="0.25">
      <c r="B54" s="419"/>
      <c r="C54" s="422"/>
      <c r="D54" s="422"/>
      <c r="E54" s="170" t="s">
        <v>1000</v>
      </c>
      <c r="F54" s="425"/>
      <c r="G54" s="181"/>
      <c r="H54" s="425"/>
      <c r="I54" s="181"/>
      <c r="J54" s="425"/>
      <c r="K54" s="181"/>
      <c r="L54" s="425"/>
      <c r="M54" s="181"/>
      <c r="N54" s="425"/>
      <c r="O54" s="181"/>
      <c r="P54" s="425"/>
      <c r="Q54" s="181"/>
      <c r="R54" s="425"/>
      <c r="S54" s="181"/>
      <c r="T54" s="425"/>
      <c r="U54" s="181"/>
      <c r="V54" s="425"/>
      <c r="W54" s="143"/>
      <c r="X54" s="214"/>
    </row>
    <row r="55" spans="2:24" s="116" customFormat="1" ht="18" customHeight="1" x14ac:dyDescent="0.25">
      <c r="B55" s="419"/>
      <c r="C55" s="422"/>
      <c r="D55" s="422"/>
      <c r="E55" s="170" t="s">
        <v>1001</v>
      </c>
      <c r="F55" s="425"/>
      <c r="G55" s="181"/>
      <c r="H55" s="425"/>
      <c r="I55" s="181"/>
      <c r="J55" s="425"/>
      <c r="K55" s="181"/>
      <c r="L55" s="425"/>
      <c r="M55" s="181"/>
      <c r="N55" s="425"/>
      <c r="O55" s="181"/>
      <c r="P55" s="425"/>
      <c r="Q55" s="181"/>
      <c r="R55" s="425"/>
      <c r="S55" s="181"/>
      <c r="T55" s="425"/>
      <c r="U55" s="181"/>
      <c r="V55" s="425"/>
      <c r="W55" s="143"/>
      <c r="X55" s="214"/>
    </row>
    <row r="56" spans="2:24" s="116" customFormat="1" ht="18" customHeight="1" x14ac:dyDescent="0.25">
      <c r="B56" s="419"/>
      <c r="C56" s="422"/>
      <c r="D56" s="422"/>
      <c r="E56" s="170" t="s">
        <v>1002</v>
      </c>
      <c r="F56" s="425"/>
      <c r="G56" s="181"/>
      <c r="H56" s="425"/>
      <c r="I56" s="181"/>
      <c r="J56" s="425"/>
      <c r="K56" s="181"/>
      <c r="L56" s="425"/>
      <c r="M56" s="181"/>
      <c r="N56" s="425"/>
      <c r="O56" s="181"/>
      <c r="P56" s="425"/>
      <c r="Q56" s="181"/>
      <c r="R56" s="425"/>
      <c r="S56" s="181"/>
      <c r="T56" s="425"/>
      <c r="U56" s="181"/>
      <c r="V56" s="425"/>
      <c r="W56" s="143"/>
      <c r="X56" s="214"/>
    </row>
    <row r="57" spans="2:24" s="116" customFormat="1" ht="18" customHeight="1" x14ac:dyDescent="0.25">
      <c r="B57" s="419"/>
      <c r="C57" s="422"/>
      <c r="D57" s="422"/>
      <c r="E57" s="170" t="s">
        <v>1003</v>
      </c>
      <c r="F57" s="425"/>
      <c r="G57" s="181"/>
      <c r="H57" s="425"/>
      <c r="I57" s="181"/>
      <c r="J57" s="425"/>
      <c r="K57" s="181"/>
      <c r="L57" s="425"/>
      <c r="M57" s="181"/>
      <c r="N57" s="425"/>
      <c r="O57" s="181"/>
      <c r="P57" s="425"/>
      <c r="Q57" s="181"/>
      <c r="R57" s="425"/>
      <c r="S57" s="181"/>
      <c r="T57" s="425"/>
      <c r="U57" s="181"/>
      <c r="V57" s="425"/>
      <c r="W57" s="143"/>
      <c r="X57" s="214"/>
    </row>
    <row r="58" spans="2:24" s="116" customFormat="1" ht="18" customHeight="1" x14ac:dyDescent="0.25">
      <c r="B58" s="419"/>
      <c r="C58" s="422"/>
      <c r="D58" s="422"/>
      <c r="E58" s="170" t="s">
        <v>1004</v>
      </c>
      <c r="F58" s="425"/>
      <c r="G58" s="181"/>
      <c r="H58" s="425"/>
      <c r="I58" s="181"/>
      <c r="J58" s="425"/>
      <c r="K58" s="181"/>
      <c r="L58" s="425"/>
      <c r="M58" s="181"/>
      <c r="N58" s="425"/>
      <c r="O58" s="181"/>
      <c r="P58" s="425"/>
      <c r="Q58" s="181"/>
      <c r="R58" s="425"/>
      <c r="S58" s="181"/>
      <c r="T58" s="425"/>
      <c r="U58" s="181"/>
      <c r="V58" s="425"/>
      <c r="W58" s="143"/>
      <c r="X58" s="214"/>
    </row>
    <row r="59" spans="2:24" s="116" customFormat="1" ht="18" customHeight="1" x14ac:dyDescent="0.25">
      <c r="B59" s="419"/>
      <c r="C59" s="422"/>
      <c r="D59" s="422"/>
      <c r="E59" s="170" t="s">
        <v>1005</v>
      </c>
      <c r="F59" s="425"/>
      <c r="G59" s="181"/>
      <c r="H59" s="425"/>
      <c r="I59" s="181"/>
      <c r="J59" s="425"/>
      <c r="K59" s="181"/>
      <c r="L59" s="425"/>
      <c r="M59" s="181"/>
      <c r="N59" s="425"/>
      <c r="O59" s="181"/>
      <c r="P59" s="425"/>
      <c r="Q59" s="181"/>
      <c r="R59" s="425"/>
      <c r="S59" s="181"/>
      <c r="T59" s="425"/>
      <c r="U59" s="181"/>
      <c r="V59" s="425"/>
      <c r="W59" s="143"/>
      <c r="X59" s="214"/>
    </row>
    <row r="60" spans="2:24" s="116" customFormat="1" ht="18" customHeight="1" x14ac:dyDescent="0.25">
      <c r="B60" s="419"/>
      <c r="C60" s="422"/>
      <c r="D60" s="422"/>
      <c r="E60" s="170" t="s">
        <v>1006</v>
      </c>
      <c r="F60" s="425"/>
      <c r="G60" s="181"/>
      <c r="H60" s="425"/>
      <c r="I60" s="181"/>
      <c r="J60" s="425"/>
      <c r="K60" s="181"/>
      <c r="L60" s="425"/>
      <c r="M60" s="181"/>
      <c r="N60" s="425"/>
      <c r="O60" s="181"/>
      <c r="P60" s="425"/>
      <c r="Q60" s="181"/>
      <c r="R60" s="425"/>
      <c r="S60" s="181"/>
      <c r="T60" s="425"/>
      <c r="U60" s="181"/>
      <c r="V60" s="425"/>
      <c r="W60" s="143"/>
      <c r="X60" s="214"/>
    </row>
    <row r="61" spans="2:24" s="116" customFormat="1" ht="18" customHeight="1" x14ac:dyDescent="0.25">
      <c r="B61" s="419"/>
      <c r="C61" s="422"/>
      <c r="D61" s="422"/>
      <c r="E61" s="170" t="s">
        <v>1007</v>
      </c>
      <c r="F61" s="425"/>
      <c r="G61" s="181"/>
      <c r="H61" s="425"/>
      <c r="I61" s="181"/>
      <c r="J61" s="425"/>
      <c r="K61" s="181"/>
      <c r="L61" s="425"/>
      <c r="M61" s="181"/>
      <c r="N61" s="425"/>
      <c r="O61" s="181"/>
      <c r="P61" s="425"/>
      <c r="Q61" s="181"/>
      <c r="R61" s="425"/>
      <c r="S61" s="181"/>
      <c r="T61" s="425"/>
      <c r="U61" s="181"/>
      <c r="V61" s="425"/>
      <c r="W61" s="143"/>
      <c r="X61" s="214"/>
    </row>
    <row r="62" spans="2:24" s="116" customFormat="1" ht="18" customHeight="1" thickBot="1" x14ac:dyDescent="0.3">
      <c r="B62" s="420"/>
      <c r="C62" s="423"/>
      <c r="D62" s="423"/>
      <c r="E62" s="171" t="s">
        <v>1008</v>
      </c>
      <c r="F62" s="426"/>
      <c r="G62" s="185"/>
      <c r="H62" s="426"/>
      <c r="I62" s="185"/>
      <c r="J62" s="426"/>
      <c r="K62" s="185"/>
      <c r="L62" s="426"/>
      <c r="M62" s="185"/>
      <c r="N62" s="426"/>
      <c r="O62" s="185"/>
      <c r="P62" s="426"/>
      <c r="Q62" s="185"/>
      <c r="R62" s="426"/>
      <c r="S62" s="185"/>
      <c r="T62" s="426"/>
      <c r="U62" s="185"/>
      <c r="V62" s="426"/>
      <c r="W62" s="213"/>
      <c r="X62" s="214"/>
    </row>
    <row r="63" spans="2:24" s="116" customFormat="1" ht="28.5" customHeight="1" thickBot="1" x14ac:dyDescent="0.3">
      <c r="B63" s="427" t="s">
        <v>1473</v>
      </c>
      <c r="C63" s="428"/>
      <c r="D63" s="428"/>
      <c r="E63" s="428"/>
      <c r="F63" s="186">
        <f>SUM(F51:F62)</f>
        <v>0</v>
      </c>
      <c r="G63" s="187">
        <f t="shared" ref="G63" si="35">SUM(G51:G62)</f>
        <v>0</v>
      </c>
      <c r="H63" s="187">
        <f t="shared" ref="H63" si="36">SUM(H51:H62)</f>
        <v>0</v>
      </c>
      <c r="I63" s="187">
        <f t="shared" ref="I63" si="37">SUM(I51:I62)</f>
        <v>0</v>
      </c>
      <c r="J63" s="187">
        <f t="shared" ref="J63" si="38">SUM(J51:J62)</f>
        <v>0</v>
      </c>
      <c r="K63" s="187">
        <f t="shared" ref="K63" si="39">SUM(K51:K62)</f>
        <v>0</v>
      </c>
      <c r="L63" s="187">
        <f t="shared" ref="L63" si="40">SUM(L51:L62)</f>
        <v>0</v>
      </c>
      <c r="M63" s="187">
        <f t="shared" ref="M63" si="41">SUM(M51:M62)</f>
        <v>0</v>
      </c>
      <c r="N63" s="187">
        <f t="shared" ref="N63" si="42">SUM(N51:N62)</f>
        <v>0</v>
      </c>
      <c r="O63" s="187">
        <f t="shared" ref="O63" si="43">SUM(O51:O62)</f>
        <v>0</v>
      </c>
      <c r="P63" s="187">
        <f t="shared" ref="P63" si="44">SUM(P51:P62)</f>
        <v>0</v>
      </c>
      <c r="Q63" s="187">
        <f t="shared" ref="Q63" si="45">SUM(Q51:Q62)</f>
        <v>0</v>
      </c>
      <c r="R63" s="187">
        <f t="shared" ref="R63" si="46">SUM(R51:R62)</f>
        <v>0</v>
      </c>
      <c r="S63" s="187">
        <f t="shared" ref="S63" si="47">SUM(S51:S62)</f>
        <v>0</v>
      </c>
      <c r="T63" s="187">
        <f t="shared" ref="T63" si="48">SUM(T51:T62)</f>
        <v>0</v>
      </c>
      <c r="U63" s="187">
        <f t="shared" ref="U63" si="49">SUM(U51:U62)</f>
        <v>0</v>
      </c>
      <c r="V63" s="187">
        <f t="shared" ref="V63" si="50">SUM(V51:V62)</f>
        <v>0</v>
      </c>
      <c r="W63" s="191">
        <f t="shared" ref="W63" si="51">SUM(W51:W62)</f>
        <v>0</v>
      </c>
      <c r="X63" s="200"/>
    </row>
    <row r="64" spans="2:24" s="116" customFormat="1" ht="18" customHeight="1" x14ac:dyDescent="0.25">
      <c r="B64" s="418"/>
      <c r="C64" s="421"/>
      <c r="D64" s="421"/>
      <c r="E64" s="167" t="s">
        <v>997</v>
      </c>
      <c r="F64" s="424"/>
      <c r="G64" s="184"/>
      <c r="H64" s="424"/>
      <c r="I64" s="184"/>
      <c r="J64" s="424"/>
      <c r="K64" s="184"/>
      <c r="L64" s="424"/>
      <c r="M64" s="184"/>
      <c r="N64" s="424"/>
      <c r="O64" s="184"/>
      <c r="P64" s="424"/>
      <c r="Q64" s="184"/>
      <c r="R64" s="424"/>
      <c r="S64" s="184"/>
      <c r="T64" s="424"/>
      <c r="U64" s="184"/>
      <c r="V64" s="424"/>
      <c r="W64" s="190"/>
      <c r="X64" s="214"/>
    </row>
    <row r="65" spans="2:24" s="116" customFormat="1" ht="18" customHeight="1" x14ac:dyDescent="0.25">
      <c r="B65" s="419"/>
      <c r="C65" s="422"/>
      <c r="D65" s="422"/>
      <c r="E65" s="170" t="s">
        <v>998</v>
      </c>
      <c r="F65" s="425"/>
      <c r="G65" s="181"/>
      <c r="H65" s="425"/>
      <c r="I65" s="181"/>
      <c r="J65" s="425"/>
      <c r="K65" s="181"/>
      <c r="L65" s="425"/>
      <c r="M65" s="181"/>
      <c r="N65" s="425"/>
      <c r="O65" s="181"/>
      <c r="P65" s="425"/>
      <c r="Q65" s="181"/>
      <c r="R65" s="425"/>
      <c r="S65" s="181"/>
      <c r="T65" s="425"/>
      <c r="U65" s="181"/>
      <c r="V65" s="425"/>
      <c r="W65" s="143"/>
      <c r="X65" s="214"/>
    </row>
    <row r="66" spans="2:24" s="116" customFormat="1" ht="18" customHeight="1" x14ac:dyDescent="0.25">
      <c r="B66" s="419"/>
      <c r="C66" s="422"/>
      <c r="D66" s="422"/>
      <c r="E66" s="170" t="s">
        <v>999</v>
      </c>
      <c r="F66" s="425"/>
      <c r="G66" s="181"/>
      <c r="H66" s="425"/>
      <c r="I66" s="181"/>
      <c r="J66" s="425"/>
      <c r="K66" s="181"/>
      <c r="L66" s="425"/>
      <c r="M66" s="181"/>
      <c r="N66" s="425"/>
      <c r="O66" s="181"/>
      <c r="P66" s="425"/>
      <c r="Q66" s="181"/>
      <c r="R66" s="425"/>
      <c r="S66" s="181"/>
      <c r="T66" s="425"/>
      <c r="U66" s="181"/>
      <c r="V66" s="425"/>
      <c r="W66" s="143"/>
      <c r="X66" s="214"/>
    </row>
    <row r="67" spans="2:24" s="116" customFormat="1" ht="18" customHeight="1" x14ac:dyDescent="0.25">
      <c r="B67" s="419"/>
      <c r="C67" s="422"/>
      <c r="D67" s="422"/>
      <c r="E67" s="170" t="s">
        <v>1000</v>
      </c>
      <c r="F67" s="425"/>
      <c r="G67" s="181"/>
      <c r="H67" s="425"/>
      <c r="I67" s="181"/>
      <c r="J67" s="425"/>
      <c r="K67" s="181"/>
      <c r="L67" s="425"/>
      <c r="M67" s="181"/>
      <c r="N67" s="425"/>
      <c r="O67" s="181"/>
      <c r="P67" s="425"/>
      <c r="Q67" s="181"/>
      <c r="R67" s="425"/>
      <c r="S67" s="181"/>
      <c r="T67" s="425"/>
      <c r="U67" s="181"/>
      <c r="V67" s="425"/>
      <c r="W67" s="143"/>
      <c r="X67" s="214"/>
    </row>
    <row r="68" spans="2:24" s="116" customFormat="1" ht="18" customHeight="1" x14ac:dyDescent="0.25">
      <c r="B68" s="419"/>
      <c r="C68" s="422"/>
      <c r="D68" s="422"/>
      <c r="E68" s="170" t="s">
        <v>1001</v>
      </c>
      <c r="F68" s="425"/>
      <c r="G68" s="181"/>
      <c r="H68" s="425"/>
      <c r="I68" s="181"/>
      <c r="J68" s="425"/>
      <c r="K68" s="181"/>
      <c r="L68" s="425"/>
      <c r="M68" s="181"/>
      <c r="N68" s="425"/>
      <c r="O68" s="181"/>
      <c r="P68" s="425"/>
      <c r="Q68" s="181"/>
      <c r="R68" s="425"/>
      <c r="S68" s="181"/>
      <c r="T68" s="425"/>
      <c r="U68" s="181"/>
      <c r="V68" s="425"/>
      <c r="W68" s="143"/>
      <c r="X68" s="214"/>
    </row>
    <row r="69" spans="2:24" s="116" customFormat="1" ht="18" customHeight="1" x14ac:dyDescent="0.25">
      <c r="B69" s="419"/>
      <c r="C69" s="422"/>
      <c r="D69" s="422"/>
      <c r="E69" s="170" t="s">
        <v>1002</v>
      </c>
      <c r="F69" s="425"/>
      <c r="G69" s="181"/>
      <c r="H69" s="425"/>
      <c r="I69" s="181"/>
      <c r="J69" s="425"/>
      <c r="K69" s="181"/>
      <c r="L69" s="425"/>
      <c r="M69" s="181"/>
      <c r="N69" s="425"/>
      <c r="O69" s="181"/>
      <c r="P69" s="425"/>
      <c r="Q69" s="181"/>
      <c r="R69" s="425"/>
      <c r="S69" s="181"/>
      <c r="T69" s="425"/>
      <c r="U69" s="181"/>
      <c r="V69" s="425"/>
      <c r="W69" s="143"/>
      <c r="X69" s="214"/>
    </row>
    <row r="70" spans="2:24" s="116" customFormat="1" ht="18" customHeight="1" x14ac:dyDescent="0.25">
      <c r="B70" s="419"/>
      <c r="C70" s="422"/>
      <c r="D70" s="422"/>
      <c r="E70" s="170" t="s">
        <v>1003</v>
      </c>
      <c r="F70" s="425"/>
      <c r="G70" s="181"/>
      <c r="H70" s="425"/>
      <c r="I70" s="181"/>
      <c r="J70" s="425"/>
      <c r="K70" s="181"/>
      <c r="L70" s="425"/>
      <c r="M70" s="181"/>
      <c r="N70" s="425"/>
      <c r="O70" s="181"/>
      <c r="P70" s="425"/>
      <c r="Q70" s="181"/>
      <c r="R70" s="425"/>
      <c r="S70" s="181"/>
      <c r="T70" s="425"/>
      <c r="U70" s="181"/>
      <c r="V70" s="425"/>
      <c r="W70" s="143"/>
      <c r="X70" s="214"/>
    </row>
    <row r="71" spans="2:24" s="116" customFormat="1" ht="18" customHeight="1" x14ac:dyDescent="0.25">
      <c r="B71" s="419"/>
      <c r="C71" s="422"/>
      <c r="D71" s="422"/>
      <c r="E71" s="170" t="s">
        <v>1004</v>
      </c>
      <c r="F71" s="425"/>
      <c r="G71" s="181"/>
      <c r="H71" s="425"/>
      <c r="I71" s="181"/>
      <c r="J71" s="425"/>
      <c r="K71" s="181"/>
      <c r="L71" s="425"/>
      <c r="M71" s="181"/>
      <c r="N71" s="425"/>
      <c r="O71" s="181"/>
      <c r="P71" s="425"/>
      <c r="Q71" s="181"/>
      <c r="R71" s="425"/>
      <c r="S71" s="181"/>
      <c r="T71" s="425"/>
      <c r="U71" s="181"/>
      <c r="V71" s="425"/>
      <c r="W71" s="143"/>
      <c r="X71" s="214"/>
    </row>
    <row r="72" spans="2:24" s="116" customFormat="1" ht="18" customHeight="1" x14ac:dyDescent="0.25">
      <c r="B72" s="419"/>
      <c r="C72" s="422"/>
      <c r="D72" s="422"/>
      <c r="E72" s="170" t="s">
        <v>1005</v>
      </c>
      <c r="F72" s="425"/>
      <c r="G72" s="181"/>
      <c r="H72" s="425"/>
      <c r="I72" s="181"/>
      <c r="J72" s="425"/>
      <c r="K72" s="181"/>
      <c r="L72" s="425"/>
      <c r="M72" s="181"/>
      <c r="N72" s="425"/>
      <c r="O72" s="181"/>
      <c r="P72" s="425"/>
      <c r="Q72" s="181"/>
      <c r="R72" s="425"/>
      <c r="S72" s="181"/>
      <c r="T72" s="425"/>
      <c r="U72" s="181"/>
      <c r="V72" s="425"/>
      <c r="W72" s="143"/>
      <c r="X72" s="214"/>
    </row>
    <row r="73" spans="2:24" s="116" customFormat="1" ht="18" customHeight="1" x14ac:dyDescent="0.25">
      <c r="B73" s="419"/>
      <c r="C73" s="422"/>
      <c r="D73" s="422"/>
      <c r="E73" s="170" t="s">
        <v>1006</v>
      </c>
      <c r="F73" s="425"/>
      <c r="G73" s="181"/>
      <c r="H73" s="425"/>
      <c r="I73" s="181"/>
      <c r="J73" s="425"/>
      <c r="K73" s="181"/>
      <c r="L73" s="425"/>
      <c r="M73" s="181"/>
      <c r="N73" s="425"/>
      <c r="O73" s="181"/>
      <c r="P73" s="425"/>
      <c r="Q73" s="181"/>
      <c r="R73" s="425"/>
      <c r="S73" s="181"/>
      <c r="T73" s="425"/>
      <c r="U73" s="181"/>
      <c r="V73" s="425"/>
      <c r="W73" s="143"/>
      <c r="X73" s="214"/>
    </row>
    <row r="74" spans="2:24" s="116" customFormat="1" ht="18" customHeight="1" x14ac:dyDescent="0.25">
      <c r="B74" s="419"/>
      <c r="C74" s="422"/>
      <c r="D74" s="422"/>
      <c r="E74" s="170" t="s">
        <v>1007</v>
      </c>
      <c r="F74" s="425"/>
      <c r="G74" s="181"/>
      <c r="H74" s="425"/>
      <c r="I74" s="181"/>
      <c r="J74" s="425"/>
      <c r="K74" s="181"/>
      <c r="L74" s="425"/>
      <c r="M74" s="181"/>
      <c r="N74" s="425"/>
      <c r="O74" s="181"/>
      <c r="P74" s="425"/>
      <c r="Q74" s="181"/>
      <c r="R74" s="425"/>
      <c r="S74" s="181"/>
      <c r="T74" s="425"/>
      <c r="U74" s="181"/>
      <c r="V74" s="425"/>
      <c r="W74" s="143"/>
      <c r="X74" s="214"/>
    </row>
    <row r="75" spans="2:24" s="116" customFormat="1" ht="18" customHeight="1" thickBot="1" x14ac:dyDescent="0.3">
      <c r="B75" s="420"/>
      <c r="C75" s="423"/>
      <c r="D75" s="423"/>
      <c r="E75" s="171" t="s">
        <v>1008</v>
      </c>
      <c r="F75" s="426"/>
      <c r="G75" s="185"/>
      <c r="H75" s="426"/>
      <c r="I75" s="185"/>
      <c r="J75" s="426"/>
      <c r="K75" s="185"/>
      <c r="L75" s="426"/>
      <c r="M75" s="185"/>
      <c r="N75" s="426"/>
      <c r="O75" s="185"/>
      <c r="P75" s="426"/>
      <c r="Q75" s="185"/>
      <c r="R75" s="426"/>
      <c r="S75" s="185"/>
      <c r="T75" s="426"/>
      <c r="U75" s="185"/>
      <c r="V75" s="426"/>
      <c r="W75" s="213"/>
      <c r="X75" s="214"/>
    </row>
    <row r="76" spans="2:24" s="116" customFormat="1" ht="28.5" customHeight="1" thickBot="1" x14ac:dyDescent="0.3">
      <c r="B76" s="427" t="s">
        <v>1473</v>
      </c>
      <c r="C76" s="428"/>
      <c r="D76" s="428"/>
      <c r="E76" s="428"/>
      <c r="F76" s="186">
        <f>SUM(F64:F75)</f>
        <v>0</v>
      </c>
      <c r="G76" s="187">
        <f t="shared" ref="G76" si="52">SUM(G64:G75)</f>
        <v>0</v>
      </c>
      <c r="H76" s="187">
        <f t="shared" ref="H76" si="53">SUM(H64:H75)</f>
        <v>0</v>
      </c>
      <c r="I76" s="187">
        <f t="shared" ref="I76" si="54">SUM(I64:I75)</f>
        <v>0</v>
      </c>
      <c r="J76" s="187">
        <f t="shared" ref="J76" si="55">SUM(J64:J75)</f>
        <v>0</v>
      </c>
      <c r="K76" s="187">
        <f t="shared" ref="K76" si="56">SUM(K64:K75)</f>
        <v>0</v>
      </c>
      <c r="L76" s="187">
        <f t="shared" ref="L76" si="57">SUM(L64:L75)</f>
        <v>0</v>
      </c>
      <c r="M76" s="187">
        <f t="shared" ref="M76" si="58">SUM(M64:M75)</f>
        <v>0</v>
      </c>
      <c r="N76" s="187">
        <f t="shared" ref="N76" si="59">SUM(N64:N75)</f>
        <v>0</v>
      </c>
      <c r="O76" s="187">
        <f t="shared" ref="O76" si="60">SUM(O64:O75)</f>
        <v>0</v>
      </c>
      <c r="P76" s="187">
        <f t="shared" ref="P76" si="61">SUM(P64:P75)</f>
        <v>0</v>
      </c>
      <c r="Q76" s="187">
        <f t="shared" ref="Q76" si="62">SUM(Q64:Q75)</f>
        <v>0</v>
      </c>
      <c r="R76" s="187">
        <f t="shared" ref="R76" si="63">SUM(R64:R75)</f>
        <v>0</v>
      </c>
      <c r="S76" s="187">
        <f t="shared" ref="S76" si="64">SUM(S64:S75)</f>
        <v>0</v>
      </c>
      <c r="T76" s="187">
        <f t="shared" ref="T76" si="65">SUM(T64:T75)</f>
        <v>0</v>
      </c>
      <c r="U76" s="187">
        <f t="shared" ref="U76" si="66">SUM(U64:U75)</f>
        <v>0</v>
      </c>
      <c r="V76" s="187">
        <f t="shared" ref="V76" si="67">SUM(V64:V75)</f>
        <v>0</v>
      </c>
      <c r="W76" s="191">
        <f t="shared" ref="W76" si="68">SUM(W64:W75)</f>
        <v>0</v>
      </c>
      <c r="X76" s="215"/>
    </row>
    <row r="77" spans="2:24" s="116" customFormat="1" ht="18" customHeight="1" x14ac:dyDescent="0.25">
      <c r="B77" s="418"/>
      <c r="C77" s="421"/>
      <c r="D77" s="421"/>
      <c r="E77" s="167" t="s">
        <v>997</v>
      </c>
      <c r="F77" s="424"/>
      <c r="G77" s="184"/>
      <c r="H77" s="424"/>
      <c r="I77" s="184"/>
      <c r="J77" s="424"/>
      <c r="K77" s="184"/>
      <c r="L77" s="424"/>
      <c r="M77" s="184"/>
      <c r="N77" s="424"/>
      <c r="O77" s="184"/>
      <c r="P77" s="424"/>
      <c r="Q77" s="184"/>
      <c r="R77" s="424"/>
      <c r="S77" s="184"/>
      <c r="T77" s="424"/>
      <c r="U77" s="184"/>
      <c r="V77" s="424"/>
      <c r="W77" s="190"/>
      <c r="X77" s="214"/>
    </row>
    <row r="78" spans="2:24" s="116" customFormat="1" ht="18" customHeight="1" x14ac:dyDescent="0.25">
      <c r="B78" s="419"/>
      <c r="C78" s="422"/>
      <c r="D78" s="422"/>
      <c r="E78" s="170" t="s">
        <v>998</v>
      </c>
      <c r="F78" s="425"/>
      <c r="G78" s="181"/>
      <c r="H78" s="425"/>
      <c r="I78" s="181"/>
      <c r="J78" s="425"/>
      <c r="K78" s="181"/>
      <c r="L78" s="425"/>
      <c r="M78" s="181"/>
      <c r="N78" s="425"/>
      <c r="O78" s="181"/>
      <c r="P78" s="425"/>
      <c r="Q78" s="181"/>
      <c r="R78" s="425"/>
      <c r="S78" s="181"/>
      <c r="T78" s="425"/>
      <c r="U78" s="181"/>
      <c r="V78" s="425"/>
      <c r="W78" s="143"/>
      <c r="X78" s="214"/>
    </row>
    <row r="79" spans="2:24" s="116" customFormat="1" ht="18" customHeight="1" x14ac:dyDescent="0.25">
      <c r="B79" s="419"/>
      <c r="C79" s="422"/>
      <c r="D79" s="422"/>
      <c r="E79" s="170" t="s">
        <v>999</v>
      </c>
      <c r="F79" s="425"/>
      <c r="G79" s="181"/>
      <c r="H79" s="425"/>
      <c r="I79" s="181"/>
      <c r="J79" s="425"/>
      <c r="K79" s="181"/>
      <c r="L79" s="425"/>
      <c r="M79" s="181"/>
      <c r="N79" s="425"/>
      <c r="O79" s="181"/>
      <c r="P79" s="425"/>
      <c r="Q79" s="181"/>
      <c r="R79" s="425"/>
      <c r="S79" s="181"/>
      <c r="T79" s="425"/>
      <c r="U79" s="181"/>
      <c r="V79" s="425"/>
      <c r="W79" s="143"/>
      <c r="X79" s="214"/>
    </row>
    <row r="80" spans="2:24" s="116" customFormat="1" ht="18" customHeight="1" x14ac:dyDescent="0.25">
      <c r="B80" s="419"/>
      <c r="C80" s="422"/>
      <c r="D80" s="422"/>
      <c r="E80" s="170" t="s">
        <v>1000</v>
      </c>
      <c r="F80" s="425"/>
      <c r="G80" s="181"/>
      <c r="H80" s="425"/>
      <c r="I80" s="181"/>
      <c r="J80" s="425"/>
      <c r="K80" s="181"/>
      <c r="L80" s="425"/>
      <c r="M80" s="181"/>
      <c r="N80" s="425"/>
      <c r="O80" s="181"/>
      <c r="P80" s="425"/>
      <c r="Q80" s="181"/>
      <c r="R80" s="425"/>
      <c r="S80" s="181"/>
      <c r="T80" s="425"/>
      <c r="U80" s="181"/>
      <c r="V80" s="425"/>
      <c r="W80" s="143"/>
      <c r="X80" s="214"/>
    </row>
    <row r="81" spans="2:24" s="116" customFormat="1" ht="18" customHeight="1" x14ac:dyDescent="0.25">
      <c r="B81" s="419"/>
      <c r="C81" s="422"/>
      <c r="D81" s="422"/>
      <c r="E81" s="170" t="s">
        <v>1001</v>
      </c>
      <c r="F81" s="425"/>
      <c r="G81" s="181"/>
      <c r="H81" s="425"/>
      <c r="I81" s="181"/>
      <c r="J81" s="425"/>
      <c r="K81" s="181"/>
      <c r="L81" s="425"/>
      <c r="M81" s="181"/>
      <c r="N81" s="425"/>
      <c r="O81" s="181"/>
      <c r="P81" s="425"/>
      <c r="Q81" s="181"/>
      <c r="R81" s="425"/>
      <c r="S81" s="181"/>
      <c r="T81" s="425"/>
      <c r="U81" s="181"/>
      <c r="V81" s="425"/>
      <c r="W81" s="143"/>
      <c r="X81" s="214"/>
    </row>
    <row r="82" spans="2:24" s="116" customFormat="1" ht="18" customHeight="1" x14ac:dyDescent="0.25">
      <c r="B82" s="419"/>
      <c r="C82" s="422"/>
      <c r="D82" s="422"/>
      <c r="E82" s="170" t="s">
        <v>1002</v>
      </c>
      <c r="F82" s="425"/>
      <c r="G82" s="181"/>
      <c r="H82" s="425"/>
      <c r="I82" s="181"/>
      <c r="J82" s="425"/>
      <c r="K82" s="181"/>
      <c r="L82" s="425"/>
      <c r="M82" s="181"/>
      <c r="N82" s="425"/>
      <c r="O82" s="181"/>
      <c r="P82" s="425"/>
      <c r="Q82" s="181"/>
      <c r="R82" s="425"/>
      <c r="S82" s="181"/>
      <c r="T82" s="425"/>
      <c r="U82" s="181"/>
      <c r="V82" s="425"/>
      <c r="W82" s="143"/>
      <c r="X82" s="214"/>
    </row>
    <row r="83" spans="2:24" s="116" customFormat="1" ht="18" customHeight="1" x14ac:dyDescent="0.25">
      <c r="B83" s="419"/>
      <c r="C83" s="422"/>
      <c r="D83" s="422"/>
      <c r="E83" s="170" t="s">
        <v>1003</v>
      </c>
      <c r="F83" s="425"/>
      <c r="G83" s="181"/>
      <c r="H83" s="425"/>
      <c r="I83" s="181"/>
      <c r="J83" s="425"/>
      <c r="K83" s="181"/>
      <c r="L83" s="425"/>
      <c r="M83" s="181"/>
      <c r="N83" s="425"/>
      <c r="O83" s="181"/>
      <c r="P83" s="425"/>
      <c r="Q83" s="181"/>
      <c r="R83" s="425"/>
      <c r="S83" s="181"/>
      <c r="T83" s="425"/>
      <c r="U83" s="181"/>
      <c r="V83" s="425"/>
      <c r="W83" s="143"/>
      <c r="X83" s="214"/>
    </row>
    <row r="84" spans="2:24" s="116" customFormat="1" ht="18" customHeight="1" x14ac:dyDescent="0.25">
      <c r="B84" s="419"/>
      <c r="C84" s="422"/>
      <c r="D84" s="422"/>
      <c r="E84" s="170" t="s">
        <v>1004</v>
      </c>
      <c r="F84" s="425"/>
      <c r="G84" s="181"/>
      <c r="H84" s="425"/>
      <c r="I84" s="181"/>
      <c r="J84" s="425"/>
      <c r="K84" s="181"/>
      <c r="L84" s="425"/>
      <c r="M84" s="181"/>
      <c r="N84" s="425"/>
      <c r="O84" s="181"/>
      <c r="P84" s="425"/>
      <c r="Q84" s="181"/>
      <c r="R84" s="425"/>
      <c r="S84" s="181"/>
      <c r="T84" s="425"/>
      <c r="U84" s="181"/>
      <c r="V84" s="425"/>
      <c r="W84" s="143"/>
      <c r="X84" s="214"/>
    </row>
    <row r="85" spans="2:24" s="116" customFormat="1" ht="18" customHeight="1" x14ac:dyDescent="0.25">
      <c r="B85" s="419"/>
      <c r="C85" s="422"/>
      <c r="D85" s="422"/>
      <c r="E85" s="170" t="s">
        <v>1005</v>
      </c>
      <c r="F85" s="425"/>
      <c r="G85" s="181"/>
      <c r="H85" s="425"/>
      <c r="I85" s="181"/>
      <c r="J85" s="425"/>
      <c r="K85" s="181"/>
      <c r="L85" s="425"/>
      <c r="M85" s="181"/>
      <c r="N85" s="425"/>
      <c r="O85" s="181"/>
      <c r="P85" s="425"/>
      <c r="Q85" s="181"/>
      <c r="R85" s="425"/>
      <c r="S85" s="181"/>
      <c r="T85" s="425"/>
      <c r="U85" s="181"/>
      <c r="V85" s="425"/>
      <c r="W85" s="143"/>
      <c r="X85" s="214"/>
    </row>
    <row r="86" spans="2:24" s="116" customFormat="1" ht="18" customHeight="1" x14ac:dyDescent="0.25">
      <c r="B86" s="419"/>
      <c r="C86" s="422"/>
      <c r="D86" s="422"/>
      <c r="E86" s="170" t="s">
        <v>1006</v>
      </c>
      <c r="F86" s="425"/>
      <c r="G86" s="181"/>
      <c r="H86" s="425"/>
      <c r="I86" s="181"/>
      <c r="J86" s="425"/>
      <c r="K86" s="181"/>
      <c r="L86" s="425"/>
      <c r="M86" s="181"/>
      <c r="N86" s="425"/>
      <c r="O86" s="181"/>
      <c r="P86" s="425"/>
      <c r="Q86" s="181"/>
      <c r="R86" s="425"/>
      <c r="S86" s="181"/>
      <c r="T86" s="425"/>
      <c r="U86" s="181"/>
      <c r="V86" s="425"/>
      <c r="W86" s="143"/>
      <c r="X86" s="214"/>
    </row>
    <row r="87" spans="2:24" s="116" customFormat="1" ht="18" customHeight="1" x14ac:dyDescent="0.25">
      <c r="B87" s="419"/>
      <c r="C87" s="422"/>
      <c r="D87" s="422"/>
      <c r="E87" s="170" t="s">
        <v>1007</v>
      </c>
      <c r="F87" s="425"/>
      <c r="G87" s="181"/>
      <c r="H87" s="425"/>
      <c r="I87" s="181"/>
      <c r="J87" s="425"/>
      <c r="K87" s="181"/>
      <c r="L87" s="425"/>
      <c r="M87" s="181"/>
      <c r="N87" s="425"/>
      <c r="O87" s="181"/>
      <c r="P87" s="425"/>
      <c r="Q87" s="181"/>
      <c r="R87" s="425"/>
      <c r="S87" s="181"/>
      <c r="T87" s="425"/>
      <c r="U87" s="181"/>
      <c r="V87" s="425"/>
      <c r="W87" s="143"/>
      <c r="X87" s="214"/>
    </row>
    <row r="88" spans="2:24" s="116" customFormat="1" ht="18" customHeight="1" thickBot="1" x14ac:dyDescent="0.3">
      <c r="B88" s="420"/>
      <c r="C88" s="423"/>
      <c r="D88" s="423"/>
      <c r="E88" s="171" t="s">
        <v>1008</v>
      </c>
      <c r="F88" s="426"/>
      <c r="G88" s="185"/>
      <c r="H88" s="426"/>
      <c r="I88" s="185"/>
      <c r="J88" s="426"/>
      <c r="K88" s="185"/>
      <c r="L88" s="426"/>
      <c r="M88" s="185"/>
      <c r="N88" s="426"/>
      <c r="O88" s="185"/>
      <c r="P88" s="426"/>
      <c r="Q88" s="185"/>
      <c r="R88" s="426"/>
      <c r="S88" s="185"/>
      <c r="T88" s="426"/>
      <c r="U88" s="185"/>
      <c r="V88" s="426"/>
      <c r="W88" s="213"/>
      <c r="X88" s="214"/>
    </row>
    <row r="89" spans="2:24" s="116" customFormat="1" ht="28.5" customHeight="1" thickBot="1" x14ac:dyDescent="0.3">
      <c r="B89" s="427" t="s">
        <v>1473</v>
      </c>
      <c r="C89" s="428"/>
      <c r="D89" s="428"/>
      <c r="E89" s="428"/>
      <c r="F89" s="186">
        <f>SUM(F77:F88)</f>
        <v>0</v>
      </c>
      <c r="G89" s="187">
        <f t="shared" ref="G89" si="69">SUM(G77:G88)</f>
        <v>0</v>
      </c>
      <c r="H89" s="187">
        <f t="shared" ref="H89" si="70">SUM(H77:H88)</f>
        <v>0</v>
      </c>
      <c r="I89" s="187">
        <f t="shared" ref="I89" si="71">SUM(I77:I88)</f>
        <v>0</v>
      </c>
      <c r="J89" s="187">
        <f t="shared" ref="J89" si="72">SUM(J77:J88)</f>
        <v>0</v>
      </c>
      <c r="K89" s="187">
        <f t="shared" ref="K89" si="73">SUM(K77:K88)</f>
        <v>0</v>
      </c>
      <c r="L89" s="187">
        <f t="shared" ref="L89" si="74">SUM(L77:L88)</f>
        <v>0</v>
      </c>
      <c r="M89" s="187">
        <f t="shared" ref="M89" si="75">SUM(M77:M88)</f>
        <v>0</v>
      </c>
      <c r="N89" s="187">
        <f t="shared" ref="N89" si="76">SUM(N77:N88)</f>
        <v>0</v>
      </c>
      <c r="O89" s="187">
        <f t="shared" ref="O89" si="77">SUM(O77:O88)</f>
        <v>0</v>
      </c>
      <c r="P89" s="187">
        <f t="shared" ref="P89" si="78">SUM(P77:P88)</f>
        <v>0</v>
      </c>
      <c r="Q89" s="187">
        <f t="shared" ref="Q89" si="79">SUM(Q77:Q88)</f>
        <v>0</v>
      </c>
      <c r="R89" s="187">
        <f t="shared" ref="R89" si="80">SUM(R77:R88)</f>
        <v>0</v>
      </c>
      <c r="S89" s="187">
        <f t="shared" ref="S89" si="81">SUM(S77:S88)</f>
        <v>0</v>
      </c>
      <c r="T89" s="187">
        <f t="shared" ref="T89" si="82">SUM(T77:T88)</f>
        <v>0</v>
      </c>
      <c r="U89" s="187">
        <f t="shared" ref="U89" si="83">SUM(U77:U88)</f>
        <v>0</v>
      </c>
      <c r="V89" s="187">
        <f t="shared" ref="V89" si="84">SUM(V77:V88)</f>
        <v>0</v>
      </c>
      <c r="W89" s="191">
        <f t="shared" ref="W89" si="85">SUM(W77:W88)</f>
        <v>0</v>
      </c>
      <c r="X89" s="215"/>
    </row>
  </sheetData>
  <mergeCells count="98">
    <mergeCell ref="V77:V88"/>
    <mergeCell ref="T64:T75"/>
    <mergeCell ref="V64:V75"/>
    <mergeCell ref="F77:F88"/>
    <mergeCell ref="H77:H88"/>
    <mergeCell ref="J77:J88"/>
    <mergeCell ref="L77:L88"/>
    <mergeCell ref="N77:N88"/>
    <mergeCell ref="P77:P88"/>
    <mergeCell ref="R77:R88"/>
    <mergeCell ref="T77:T88"/>
    <mergeCell ref="R64:R75"/>
    <mergeCell ref="D51:D62"/>
    <mergeCell ref="B64:B75"/>
    <mergeCell ref="P51:P62"/>
    <mergeCell ref="T25:T36"/>
    <mergeCell ref="V25:V36"/>
    <mergeCell ref="R51:R62"/>
    <mergeCell ref="T51:T62"/>
    <mergeCell ref="V51:V62"/>
    <mergeCell ref="F51:F62"/>
    <mergeCell ref="H51:H62"/>
    <mergeCell ref="J51:J62"/>
    <mergeCell ref="L51:L62"/>
    <mergeCell ref="N51:N62"/>
    <mergeCell ref="P25:P36"/>
    <mergeCell ref="R25:R36"/>
    <mergeCell ref="D25:D36"/>
    <mergeCell ref="B89:E89"/>
    <mergeCell ref="F12:F23"/>
    <mergeCell ref="H12:H23"/>
    <mergeCell ref="J12:J23"/>
    <mergeCell ref="L12:L23"/>
    <mergeCell ref="B50:E50"/>
    <mergeCell ref="B63:E63"/>
    <mergeCell ref="B76:E76"/>
    <mergeCell ref="B77:B88"/>
    <mergeCell ref="C77:C88"/>
    <mergeCell ref="D77:D88"/>
    <mergeCell ref="D64:D75"/>
    <mergeCell ref="B51:B62"/>
    <mergeCell ref="C51:C62"/>
    <mergeCell ref="B25:B36"/>
    <mergeCell ref="C25:C36"/>
    <mergeCell ref="L25:L36"/>
    <mergeCell ref="N25:N36"/>
    <mergeCell ref="B9:B11"/>
    <mergeCell ref="H10:I10"/>
    <mergeCell ref="J10:K10"/>
    <mergeCell ref="L10:M10"/>
    <mergeCell ref="N10:O10"/>
    <mergeCell ref="C64:C75"/>
    <mergeCell ref="T38:T49"/>
    <mergeCell ref="V38:V49"/>
    <mergeCell ref="P38:P49"/>
    <mergeCell ref="R38:R49"/>
    <mergeCell ref="F38:F49"/>
    <mergeCell ref="H38:H49"/>
    <mergeCell ref="J38:J49"/>
    <mergeCell ref="L38:L49"/>
    <mergeCell ref="N38:N49"/>
    <mergeCell ref="F64:F75"/>
    <mergeCell ref="H64:H75"/>
    <mergeCell ref="J64:J75"/>
    <mergeCell ref="L64:L75"/>
    <mergeCell ref="N64:N75"/>
    <mergeCell ref="P64:P75"/>
    <mergeCell ref="X9:X11"/>
    <mergeCell ref="C9:C11"/>
    <mergeCell ref="D9:D11"/>
    <mergeCell ref="F9:V9"/>
    <mergeCell ref="F10:G10"/>
    <mergeCell ref="R10:S10"/>
    <mergeCell ref="T10:U10"/>
    <mergeCell ref="V10:W10"/>
    <mergeCell ref="E9:E11"/>
    <mergeCell ref="P10:Q10"/>
    <mergeCell ref="B38:B49"/>
    <mergeCell ref="C38:C49"/>
    <mergeCell ref="D38:D49"/>
    <mergeCell ref="T12:T23"/>
    <mergeCell ref="V12:V23"/>
    <mergeCell ref="B12:B23"/>
    <mergeCell ref="C12:C23"/>
    <mergeCell ref="D12:D23"/>
    <mergeCell ref="N12:N23"/>
    <mergeCell ref="P12:P23"/>
    <mergeCell ref="R12:R23"/>
    <mergeCell ref="B24:E24"/>
    <mergeCell ref="B37:E37"/>
    <mergeCell ref="F25:F36"/>
    <mergeCell ref="H25:H36"/>
    <mergeCell ref="J25:J36"/>
    <mergeCell ref="D1:U1"/>
    <mergeCell ref="V1:W1"/>
    <mergeCell ref="V2:W2"/>
    <mergeCell ref="V3:W3"/>
    <mergeCell ref="C4:W4"/>
  </mergeCells>
  <dataValidations xWindow="67" yWindow="485" count="17">
    <dataValidation allowBlank="1" showInputMessage="1" showErrorMessage="1" promptTitle="Indicador de Producto" prompt="Registre por uno de los indicadores que fueron formulados para cada producto  " sqref="C38:C49 C12:C23 C25:C36 C77:C88 C51:C62 C64:C75" xr:uid="{00000000-0002-0000-0500-000000000000}"/>
    <dataValidation allowBlank="1" showInputMessage="1" showErrorMessage="1" promptTitle="Producto " prompt="Inserte la cantidad de filas que se requieran y registre  todos los productos que hacen parte de cada uno de los obejtivos especificos" sqref="C9:C11" xr:uid="{00000000-0002-0000-0500-000001000000}"/>
    <dataValidation allowBlank="1" showInputMessage="1" showErrorMessage="1" promptTitle="Objetivos especificos " prompt="Registre cada uno de los objetivos que conforman el proyecto " sqref="B9" xr:uid="{00000000-0002-0000-0500-000002000000}"/>
    <dataValidation type="list" allowBlank="1" showInputMessage="1" showErrorMessage="1" sqref="C4" xr:uid="{00000000-0002-0000-0500-000003000000}">
      <formula1>PROYECTOS</formula1>
    </dataValidation>
    <dataValidation allowBlank="1" showInputMessage="1" showErrorMessage="1" promptTitle="Meta" prompt="Registre la meta prevista para el año." sqref="T11 F11 H11 J11 L11 N11 P11 R11 V11" xr:uid="{00000000-0002-0000-0500-000004000000}"/>
    <dataValidation allowBlank="1" showInputMessage="1" showErrorMessage="1" promptTitle="Justificacion avance " prompt="Registre de manera clara y concreta la justificación de los logros alcanzados por cada uno de los meses registrados." sqref="X9:X11" xr:uid="{00000000-0002-0000-0500-000005000000}"/>
    <dataValidation allowBlank="1" showInputMessage="1" showErrorMessage="1" promptTitle="Objetivo del proyecto " prompt="Esta celda se diligencia automáticamente, una vez escogido el Nombre del Proyecto." sqref="B7" xr:uid="{00000000-0002-0000-0500-000006000000}"/>
    <dataValidation allowBlank="1" showInputMessage="1" showErrorMessage="1" error=" " promptTitle="Código presupuestal" prompt="Esta celda se diligencia automáticamente, una vez escogido el Nombre del Proyecto." sqref="B6" xr:uid="{00000000-0002-0000-0500-000007000000}"/>
    <dataValidation allowBlank="1" showInputMessage="1" showErrorMessage="1" promptTitle="BPIN del proyecto " prompt="Esta celda se diligencia automáticamente, una vez escogido el Nombre del Proyecto." sqref="B5" xr:uid="{00000000-0002-0000-0500-000008000000}"/>
    <dataValidation allowBlank="1" showInputMessage="1" showErrorMessage="1" promptTitle="Nombre del Proyecto" prompt="Ubique el cursor en la celda a diligenciar, despliegue la flecha y elija el proyecto a trabajar." sqref="B4" xr:uid="{00000000-0002-0000-0500-000009000000}"/>
    <dataValidation allowBlank="1" showInputMessage="1" showErrorMessage="1" promptTitle="Indicador" prompt="Registre el indicardor primario/secundario del producto de acuerdo con la clasificación con del DNP." sqref="D9:D11" xr:uid="{00000000-0002-0000-0500-00000A000000}"/>
    <dataValidation allowBlank="1" showInputMessage="1" showErrorMessage="1" promptTitle="Reporte" prompt="En esta columna se deberá tener por cada producto registrado una fila de formulación con los datos iniciales y una segunda fila para el registro del seguimiento por cada uno de los años del proyecto." sqref="E9:E11" xr:uid="{00000000-0002-0000-0500-00000B000000}"/>
    <dataValidation allowBlank="1" showInputMessage="1" showErrorMessage="1" promptTitle="Metas de prodcuto " prompt="Esta sección deberá tener una columna por cada año del horizonte del proyecto, una columna para registrar el ajuste de cada año y una columna que permita calcular la variación entre un año y el ajuste de otro." sqref="F9:V9" xr:uid="{00000000-0002-0000-0500-00000C000000}"/>
    <dataValidation allowBlank="1" showInputMessage="1" showErrorMessage="1" promptTitle="AÑO ___" prompt="Se deberá tener una columna por cada año del horizonte del proyecto._x000a_En la fila Formulación registré el valor de la meta inicial y en la fila seguimiento correspondiente con el periodo a reportar. Con cada reporte remplacé el valor." sqref="F10:G10" xr:uid="{00000000-0002-0000-0500-00000D000000}"/>
    <dataValidation allowBlank="1" showInputMessage="1" showErrorMessage="1" promptTitle="AÑO ___" prompt="Se deberá tener una columna por cada año del horizonte del proyecto." sqref="H10:U10" xr:uid="{00000000-0002-0000-0500-00000E000000}"/>
    <dataValidation allowBlank="1" showInputMessage="1" showErrorMessage="1" promptTitle="Logro" prompt="Registre por cada mes del año el logro obtenido para cada indicador de producto." sqref="G11 I11 K11 M11 O11 Q11 S11 U11 W11" xr:uid="{00000000-0002-0000-0500-00000F000000}"/>
    <dataValidation allowBlank="1" showInputMessage="1" showErrorMessage="1" promptTitle="Total" prompt="Se debe registrar el total de la meta del producto/indicador para todo el horizonte del proyecto, puede ser el mismo valor de cada año, la suma, el mayor valor o el menor valor en atención al tipo de meta (constante-suma-incremental-decrementar)." sqref="V10:W10" xr:uid="{00000000-0002-0000-0500-000010000000}"/>
  </dataValidations>
  <printOptions horizontalCentered="1" verticalCentered="1"/>
  <pageMargins left="0.43307086614173229" right="0.23622047244094491" top="0.74803149606299213" bottom="0.74803149606299213" header="0.31496062992125984" footer="0.31496062992125984"/>
  <pageSetup paperSize="14" scale="33" orientation="landscape" r:id="rId1"/>
  <headerFooter>
    <oddFooter>&amp;RDE01-F17 Vr 6 (2024-02-29)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143"/>
  <sheetViews>
    <sheetView showGridLines="0" topLeftCell="F1" zoomScale="85" zoomScaleNormal="85" zoomScaleSheetLayoutView="85" workbookViewId="0">
      <selection activeCell="D1" sqref="D1:K2"/>
    </sheetView>
  </sheetViews>
  <sheetFormatPr baseColWidth="10" defaultColWidth="11.42578125" defaultRowHeight="18.75" x14ac:dyDescent="0.25"/>
  <cols>
    <col min="1" max="1" width="6.28515625" style="115" customWidth="1"/>
    <col min="2" max="2" width="29.5703125" style="115" customWidth="1"/>
    <col min="3" max="3" width="25.5703125" style="115" customWidth="1"/>
    <col min="4" max="4" width="19.42578125" style="115" customWidth="1"/>
    <col min="5" max="5" width="27.28515625" style="115" customWidth="1"/>
    <col min="6" max="13" width="27.28515625" style="116" customWidth="1"/>
    <col min="14" max="14" width="35.42578125" style="116" customWidth="1"/>
    <col min="15" max="16384" width="11.42578125" style="115"/>
  </cols>
  <sheetData>
    <row r="1" spans="1:14" ht="39" customHeight="1" x14ac:dyDescent="0.25">
      <c r="A1" s="114"/>
      <c r="C1" s="223"/>
      <c r="D1" s="439" t="s">
        <v>1520</v>
      </c>
      <c r="E1" s="439"/>
      <c r="F1" s="439"/>
      <c r="G1" s="439"/>
      <c r="H1" s="439"/>
      <c r="I1" s="439"/>
      <c r="J1" s="439"/>
      <c r="K1" s="439"/>
      <c r="L1" s="223"/>
      <c r="M1" s="232" t="s">
        <v>23</v>
      </c>
      <c r="N1" s="229" t="s">
        <v>22</v>
      </c>
    </row>
    <row r="2" spans="1:14" ht="39" customHeight="1" x14ac:dyDescent="0.25">
      <c r="A2" s="141"/>
      <c r="C2" s="227"/>
      <c r="D2" s="439"/>
      <c r="E2" s="439"/>
      <c r="F2" s="439"/>
      <c r="G2" s="439"/>
      <c r="H2" s="439"/>
      <c r="I2" s="439"/>
      <c r="J2" s="439"/>
      <c r="K2" s="439"/>
      <c r="L2" s="227"/>
      <c r="M2" s="233" t="s">
        <v>21</v>
      </c>
      <c r="N2" s="230">
        <v>6</v>
      </c>
    </row>
    <row r="3" spans="1:14" ht="39" customHeight="1" thickBot="1" x14ac:dyDescent="0.3">
      <c r="B3" s="227" t="s">
        <v>1454</v>
      </c>
      <c r="M3" s="234" t="s">
        <v>20</v>
      </c>
      <c r="N3" s="231">
        <v>45351</v>
      </c>
    </row>
    <row r="4" spans="1:14" ht="39.75" customHeight="1" thickBot="1" x14ac:dyDescent="0.3">
      <c r="B4" s="219" t="s">
        <v>5</v>
      </c>
      <c r="C4" s="327"/>
      <c r="D4" s="328"/>
      <c r="E4" s="328"/>
      <c r="F4" s="328"/>
      <c r="G4" s="328"/>
      <c r="H4" s="328"/>
      <c r="I4" s="328"/>
      <c r="J4" s="328"/>
      <c r="K4" s="328"/>
      <c r="L4" s="328"/>
      <c r="M4" s="328"/>
      <c r="N4" s="207"/>
    </row>
    <row r="5" spans="1:14" ht="39.75" customHeight="1" thickBot="1" x14ac:dyDescent="0.3">
      <c r="B5" s="219" t="s">
        <v>6</v>
      </c>
      <c r="C5" s="327" t="str">
        <f>IF(ISERROR(VLOOKUP(C4,Listas!F3:G12,2,0)),"",VLOOKUP(C4,Listas!F3:G12,2,0))</f>
        <v/>
      </c>
      <c r="D5" s="328"/>
      <c r="E5" s="328"/>
      <c r="F5" s="328"/>
      <c r="G5" s="328"/>
      <c r="H5" s="328"/>
      <c r="I5" s="328"/>
      <c r="J5" s="328"/>
      <c r="K5" s="328"/>
      <c r="L5" s="328"/>
      <c r="M5" s="328"/>
      <c r="N5" s="207"/>
    </row>
    <row r="6" spans="1:14" ht="39.75" customHeight="1" thickBot="1" x14ac:dyDescent="0.3">
      <c r="B6" s="219" t="s">
        <v>19</v>
      </c>
      <c r="C6" s="327" t="str">
        <f>IF(ISERROR(VLOOKUP(C4,Listas!F3:I12,4,0)),"",VLOOKUP(C4,Listas!F3:I12,4,0))</f>
        <v/>
      </c>
      <c r="D6" s="328"/>
      <c r="E6" s="328"/>
      <c r="F6" s="328"/>
      <c r="G6" s="328"/>
      <c r="H6" s="328"/>
      <c r="I6" s="328"/>
      <c r="J6" s="328"/>
      <c r="K6" s="328"/>
      <c r="L6" s="328"/>
      <c r="M6" s="328"/>
      <c r="N6" s="207"/>
    </row>
    <row r="7" spans="1:14" ht="39.75" customHeight="1" thickBot="1" x14ac:dyDescent="0.3">
      <c r="B7" s="220" t="s">
        <v>1501</v>
      </c>
      <c r="C7" s="327" t="str">
        <f>IF(ISERROR(VLOOKUP(C5,Listas!G3:H12,2,0)),"",VLOOKUP(C5,Listas!G3:H12,2,0))</f>
        <v/>
      </c>
      <c r="D7" s="328"/>
      <c r="E7" s="328"/>
      <c r="F7" s="328"/>
      <c r="G7" s="328"/>
      <c r="H7" s="328"/>
      <c r="I7" s="328"/>
      <c r="J7" s="328"/>
      <c r="K7" s="328"/>
      <c r="L7" s="328"/>
      <c r="M7" s="328"/>
      <c r="N7" s="207"/>
    </row>
    <row r="8" spans="1:14" ht="12.75" customHeight="1" thickBot="1" x14ac:dyDescent="0.3">
      <c r="B8" s="120"/>
      <c r="C8" s="121"/>
      <c r="D8" s="122"/>
      <c r="E8" s="122"/>
      <c r="F8" s="122"/>
      <c r="G8" s="122"/>
      <c r="H8" s="122"/>
      <c r="I8" s="122"/>
      <c r="J8" s="122"/>
      <c r="K8" s="122"/>
      <c r="L8" s="123"/>
      <c r="M8" s="123"/>
      <c r="N8" s="123"/>
    </row>
    <row r="9" spans="1:14" s="116" customFormat="1" ht="37.5" customHeight="1" x14ac:dyDescent="0.25">
      <c r="B9" s="307" t="s">
        <v>4</v>
      </c>
      <c r="C9" s="431" t="s">
        <v>1475</v>
      </c>
      <c r="D9" s="431" t="s">
        <v>1472</v>
      </c>
      <c r="E9" s="434" t="s">
        <v>1480</v>
      </c>
      <c r="F9" s="435"/>
      <c r="G9" s="435"/>
      <c r="H9" s="435"/>
      <c r="I9" s="435"/>
      <c r="J9" s="435"/>
      <c r="K9" s="435"/>
      <c r="L9" s="435"/>
      <c r="M9" s="435"/>
      <c r="N9" s="440" t="s">
        <v>1477</v>
      </c>
    </row>
    <row r="10" spans="1:14" s="116" customFormat="1" ht="37.5" customHeight="1" thickBot="1" x14ac:dyDescent="0.3">
      <c r="B10" s="308"/>
      <c r="C10" s="432"/>
      <c r="D10" s="432"/>
      <c r="E10" s="197" t="s">
        <v>1444</v>
      </c>
      <c r="F10" s="197" t="s">
        <v>1445</v>
      </c>
      <c r="G10" s="197" t="s">
        <v>1446</v>
      </c>
      <c r="H10" s="197" t="s">
        <v>1447</v>
      </c>
      <c r="I10" s="197" t="s">
        <v>1448</v>
      </c>
      <c r="J10" s="197" t="s">
        <v>1449</v>
      </c>
      <c r="K10" s="197" t="s">
        <v>1450</v>
      </c>
      <c r="L10" s="197" t="s">
        <v>1451</v>
      </c>
      <c r="M10" s="197" t="s">
        <v>1468</v>
      </c>
      <c r="N10" s="441"/>
    </row>
    <row r="11" spans="1:14" s="116" customFormat="1" ht="18" customHeight="1" x14ac:dyDescent="0.25">
      <c r="B11" s="445"/>
      <c r="C11" s="442"/>
      <c r="D11" s="174" t="s">
        <v>997</v>
      </c>
      <c r="E11" s="208"/>
      <c r="F11" s="184"/>
      <c r="G11" s="184"/>
      <c r="H11" s="184"/>
      <c r="I11" s="184"/>
      <c r="J11" s="184"/>
      <c r="K11" s="184"/>
      <c r="L11" s="184"/>
      <c r="M11" s="184">
        <f>SUM(E11:L11)</f>
        <v>0</v>
      </c>
      <c r="N11" s="192"/>
    </row>
    <row r="12" spans="1:14" s="116" customFormat="1" ht="18" customHeight="1" x14ac:dyDescent="0.25">
      <c r="B12" s="446"/>
      <c r="C12" s="289"/>
      <c r="D12" s="211" t="s">
        <v>998</v>
      </c>
      <c r="E12" s="209"/>
      <c r="F12" s="181"/>
      <c r="G12" s="181"/>
      <c r="H12" s="181"/>
      <c r="I12" s="181"/>
      <c r="J12" s="181"/>
      <c r="K12" s="181"/>
      <c r="L12" s="181"/>
      <c r="M12" s="181">
        <f t="shared" ref="M12:M22" si="0">SUM(E12:L12)</f>
        <v>0</v>
      </c>
      <c r="N12" s="193"/>
    </row>
    <row r="13" spans="1:14" s="116" customFormat="1" ht="18" customHeight="1" x14ac:dyDescent="0.25">
      <c r="B13" s="446"/>
      <c r="C13" s="289"/>
      <c r="D13" s="211" t="s">
        <v>999</v>
      </c>
      <c r="E13" s="209"/>
      <c r="F13" s="181"/>
      <c r="G13" s="181"/>
      <c r="H13" s="181"/>
      <c r="I13" s="181"/>
      <c r="J13" s="181"/>
      <c r="K13" s="181"/>
      <c r="L13" s="181"/>
      <c r="M13" s="181">
        <f t="shared" si="0"/>
        <v>0</v>
      </c>
      <c r="N13" s="193"/>
    </row>
    <row r="14" spans="1:14" s="116" customFormat="1" ht="18" customHeight="1" x14ac:dyDescent="0.25">
      <c r="B14" s="446"/>
      <c r="C14" s="289"/>
      <c r="D14" s="211" t="s">
        <v>1000</v>
      </c>
      <c r="E14" s="209"/>
      <c r="F14" s="181"/>
      <c r="G14" s="181"/>
      <c r="H14" s="181"/>
      <c r="I14" s="181"/>
      <c r="J14" s="181"/>
      <c r="K14" s="181"/>
      <c r="L14" s="181"/>
      <c r="M14" s="181">
        <f t="shared" si="0"/>
        <v>0</v>
      </c>
      <c r="N14" s="193"/>
    </row>
    <row r="15" spans="1:14" s="116" customFormat="1" ht="18" customHeight="1" x14ac:dyDescent="0.25">
      <c r="B15" s="446"/>
      <c r="C15" s="289"/>
      <c r="D15" s="211" t="s">
        <v>1001</v>
      </c>
      <c r="E15" s="209"/>
      <c r="F15" s="181"/>
      <c r="G15" s="181"/>
      <c r="H15" s="181"/>
      <c r="I15" s="181"/>
      <c r="J15" s="181"/>
      <c r="K15" s="181"/>
      <c r="L15" s="181"/>
      <c r="M15" s="181">
        <f t="shared" si="0"/>
        <v>0</v>
      </c>
      <c r="N15" s="193"/>
    </row>
    <row r="16" spans="1:14" s="116" customFormat="1" ht="18" customHeight="1" x14ac:dyDescent="0.25">
      <c r="B16" s="446"/>
      <c r="C16" s="289"/>
      <c r="D16" s="211" t="s">
        <v>1002</v>
      </c>
      <c r="E16" s="209"/>
      <c r="F16" s="181"/>
      <c r="G16" s="181"/>
      <c r="H16" s="181"/>
      <c r="I16" s="181"/>
      <c r="J16" s="181"/>
      <c r="K16" s="181"/>
      <c r="L16" s="181"/>
      <c r="M16" s="181">
        <f t="shared" si="0"/>
        <v>0</v>
      </c>
      <c r="N16" s="193"/>
    </row>
    <row r="17" spans="2:14" s="116" customFormat="1" ht="18" customHeight="1" x14ac:dyDescent="0.25">
      <c r="B17" s="446"/>
      <c r="C17" s="289"/>
      <c r="D17" s="211" t="s">
        <v>1003</v>
      </c>
      <c r="E17" s="209"/>
      <c r="F17" s="181"/>
      <c r="G17" s="181"/>
      <c r="H17" s="181"/>
      <c r="I17" s="181"/>
      <c r="J17" s="181"/>
      <c r="K17" s="181"/>
      <c r="L17" s="181"/>
      <c r="M17" s="181">
        <f t="shared" si="0"/>
        <v>0</v>
      </c>
      <c r="N17" s="193"/>
    </row>
    <row r="18" spans="2:14" s="116" customFormat="1" ht="18" customHeight="1" x14ac:dyDescent="0.25">
      <c r="B18" s="446"/>
      <c r="C18" s="289"/>
      <c r="D18" s="211" t="s">
        <v>1004</v>
      </c>
      <c r="E18" s="209"/>
      <c r="F18" s="181"/>
      <c r="G18" s="181"/>
      <c r="H18" s="181"/>
      <c r="I18" s="181"/>
      <c r="J18" s="181"/>
      <c r="K18" s="181"/>
      <c r="L18" s="181"/>
      <c r="M18" s="181">
        <f t="shared" si="0"/>
        <v>0</v>
      </c>
      <c r="N18" s="193"/>
    </row>
    <row r="19" spans="2:14" s="116" customFormat="1" ht="18" customHeight="1" x14ac:dyDescent="0.25">
      <c r="B19" s="446"/>
      <c r="C19" s="289"/>
      <c r="D19" s="211" t="s">
        <v>1005</v>
      </c>
      <c r="E19" s="209"/>
      <c r="F19" s="181"/>
      <c r="G19" s="181"/>
      <c r="H19" s="181"/>
      <c r="I19" s="181"/>
      <c r="J19" s="181"/>
      <c r="K19" s="181"/>
      <c r="L19" s="181"/>
      <c r="M19" s="181">
        <f t="shared" si="0"/>
        <v>0</v>
      </c>
      <c r="N19" s="193"/>
    </row>
    <row r="20" spans="2:14" s="116" customFormat="1" ht="18" customHeight="1" x14ac:dyDescent="0.25">
      <c r="B20" s="446"/>
      <c r="C20" s="289"/>
      <c r="D20" s="211" t="s">
        <v>1006</v>
      </c>
      <c r="E20" s="209"/>
      <c r="F20" s="181"/>
      <c r="G20" s="181"/>
      <c r="H20" s="181"/>
      <c r="I20" s="181"/>
      <c r="J20" s="181"/>
      <c r="K20" s="181"/>
      <c r="L20" s="181"/>
      <c r="M20" s="181">
        <f t="shared" si="0"/>
        <v>0</v>
      </c>
      <c r="N20" s="193"/>
    </row>
    <row r="21" spans="2:14" s="116" customFormat="1" ht="18" customHeight="1" x14ac:dyDescent="0.25">
      <c r="B21" s="446"/>
      <c r="C21" s="289"/>
      <c r="D21" s="211" t="s">
        <v>1007</v>
      </c>
      <c r="E21" s="209"/>
      <c r="F21" s="181"/>
      <c r="G21" s="181"/>
      <c r="H21" s="181"/>
      <c r="I21" s="181"/>
      <c r="J21" s="181"/>
      <c r="K21" s="181"/>
      <c r="L21" s="181"/>
      <c r="M21" s="181">
        <f t="shared" si="0"/>
        <v>0</v>
      </c>
      <c r="N21" s="193"/>
    </row>
    <row r="22" spans="2:14" s="116" customFormat="1" ht="18" customHeight="1" thickBot="1" x14ac:dyDescent="0.3">
      <c r="B22" s="446"/>
      <c r="C22" s="290"/>
      <c r="D22" s="212" t="s">
        <v>1008</v>
      </c>
      <c r="E22" s="196"/>
      <c r="F22" s="182"/>
      <c r="G22" s="182"/>
      <c r="H22" s="182"/>
      <c r="I22" s="182"/>
      <c r="J22" s="182"/>
      <c r="K22" s="182"/>
      <c r="L22" s="182"/>
      <c r="M22" s="182">
        <f t="shared" si="0"/>
        <v>0</v>
      </c>
      <c r="N22" s="194"/>
    </row>
    <row r="23" spans="2:14" s="116" customFormat="1" ht="18" customHeight="1" thickBot="1" x14ac:dyDescent="0.3">
      <c r="B23" s="446"/>
      <c r="C23" s="315" t="s">
        <v>1478</v>
      </c>
      <c r="D23" s="317"/>
      <c r="E23" s="189">
        <f>SUM(E11:E22)</f>
        <v>0</v>
      </c>
      <c r="F23" s="198">
        <f t="shared" ref="F23:M23" si="1">SUM(F11:F22)</f>
        <v>0</v>
      </c>
      <c r="G23" s="198">
        <f t="shared" si="1"/>
        <v>0</v>
      </c>
      <c r="H23" s="198">
        <f t="shared" si="1"/>
        <v>0</v>
      </c>
      <c r="I23" s="198">
        <f t="shared" si="1"/>
        <v>0</v>
      </c>
      <c r="J23" s="198">
        <f t="shared" si="1"/>
        <v>0</v>
      </c>
      <c r="K23" s="198">
        <f t="shared" si="1"/>
        <v>0</v>
      </c>
      <c r="L23" s="198">
        <f t="shared" si="1"/>
        <v>0</v>
      </c>
      <c r="M23" s="198">
        <f t="shared" si="1"/>
        <v>0</v>
      </c>
      <c r="N23" s="199"/>
    </row>
    <row r="24" spans="2:14" s="116" customFormat="1" ht="18" customHeight="1" x14ac:dyDescent="0.25">
      <c r="B24" s="446"/>
      <c r="C24" s="442"/>
      <c r="D24" s="174" t="s">
        <v>997</v>
      </c>
      <c r="E24" s="208"/>
      <c r="F24" s="184"/>
      <c r="G24" s="184"/>
      <c r="H24" s="184"/>
      <c r="I24" s="184"/>
      <c r="J24" s="184"/>
      <c r="K24" s="184"/>
      <c r="L24" s="184"/>
      <c r="M24" s="184">
        <f>SUM(E24:L24)</f>
        <v>0</v>
      </c>
      <c r="N24" s="192"/>
    </row>
    <row r="25" spans="2:14" s="116" customFormat="1" ht="18" customHeight="1" x14ac:dyDescent="0.25">
      <c r="B25" s="446"/>
      <c r="C25" s="289"/>
      <c r="D25" s="211" t="s">
        <v>998</v>
      </c>
      <c r="E25" s="209"/>
      <c r="F25" s="181"/>
      <c r="G25" s="181"/>
      <c r="H25" s="181"/>
      <c r="I25" s="181"/>
      <c r="J25" s="181"/>
      <c r="K25" s="181"/>
      <c r="L25" s="181"/>
      <c r="M25" s="181">
        <f t="shared" ref="M25:M35" si="2">SUM(E25:L25)</f>
        <v>0</v>
      </c>
      <c r="N25" s="193"/>
    </row>
    <row r="26" spans="2:14" s="116" customFormat="1" ht="18" customHeight="1" x14ac:dyDescent="0.25">
      <c r="B26" s="446"/>
      <c r="C26" s="289"/>
      <c r="D26" s="211" t="s">
        <v>999</v>
      </c>
      <c r="E26" s="209"/>
      <c r="F26" s="181"/>
      <c r="G26" s="181"/>
      <c r="H26" s="181"/>
      <c r="I26" s="181"/>
      <c r="J26" s="181"/>
      <c r="K26" s="181"/>
      <c r="L26" s="181"/>
      <c r="M26" s="181">
        <f t="shared" si="2"/>
        <v>0</v>
      </c>
      <c r="N26" s="193"/>
    </row>
    <row r="27" spans="2:14" s="116" customFormat="1" ht="18" customHeight="1" x14ac:dyDescent="0.25">
      <c r="B27" s="446"/>
      <c r="C27" s="289"/>
      <c r="D27" s="211" t="s">
        <v>1000</v>
      </c>
      <c r="E27" s="209"/>
      <c r="F27" s="181"/>
      <c r="G27" s="181"/>
      <c r="H27" s="181"/>
      <c r="I27" s="181"/>
      <c r="J27" s="181"/>
      <c r="K27" s="181"/>
      <c r="L27" s="181"/>
      <c r="M27" s="181">
        <f t="shared" si="2"/>
        <v>0</v>
      </c>
      <c r="N27" s="193"/>
    </row>
    <row r="28" spans="2:14" s="116" customFormat="1" ht="18" customHeight="1" x14ac:dyDescent="0.25">
      <c r="B28" s="446"/>
      <c r="C28" s="289"/>
      <c r="D28" s="211" t="s">
        <v>1001</v>
      </c>
      <c r="E28" s="209"/>
      <c r="F28" s="181"/>
      <c r="G28" s="181"/>
      <c r="H28" s="181"/>
      <c r="I28" s="181"/>
      <c r="J28" s="181"/>
      <c r="K28" s="181"/>
      <c r="L28" s="181"/>
      <c r="M28" s="181">
        <f t="shared" si="2"/>
        <v>0</v>
      </c>
      <c r="N28" s="193"/>
    </row>
    <row r="29" spans="2:14" s="116" customFormat="1" ht="18" customHeight="1" x14ac:dyDescent="0.25">
      <c r="B29" s="446"/>
      <c r="C29" s="289"/>
      <c r="D29" s="211" t="s">
        <v>1002</v>
      </c>
      <c r="E29" s="209"/>
      <c r="F29" s="181"/>
      <c r="G29" s="181"/>
      <c r="H29" s="181"/>
      <c r="I29" s="181"/>
      <c r="J29" s="181"/>
      <c r="K29" s="181"/>
      <c r="L29" s="181"/>
      <c r="M29" s="181">
        <f t="shared" si="2"/>
        <v>0</v>
      </c>
      <c r="N29" s="193"/>
    </row>
    <row r="30" spans="2:14" s="116" customFormat="1" ht="18" customHeight="1" x14ac:dyDescent="0.25">
      <c r="B30" s="446"/>
      <c r="C30" s="289"/>
      <c r="D30" s="211" t="s">
        <v>1003</v>
      </c>
      <c r="E30" s="209"/>
      <c r="F30" s="181"/>
      <c r="G30" s="181"/>
      <c r="H30" s="181"/>
      <c r="I30" s="181"/>
      <c r="J30" s="181"/>
      <c r="K30" s="181"/>
      <c r="L30" s="181"/>
      <c r="M30" s="181">
        <f t="shared" si="2"/>
        <v>0</v>
      </c>
      <c r="N30" s="193"/>
    </row>
    <row r="31" spans="2:14" s="116" customFormat="1" ht="18" customHeight="1" x14ac:dyDescent="0.25">
      <c r="B31" s="446"/>
      <c r="C31" s="289"/>
      <c r="D31" s="211" t="s">
        <v>1004</v>
      </c>
      <c r="E31" s="209"/>
      <c r="F31" s="181"/>
      <c r="G31" s="181"/>
      <c r="H31" s="181"/>
      <c r="I31" s="181"/>
      <c r="J31" s="181"/>
      <c r="K31" s="181"/>
      <c r="L31" s="181"/>
      <c r="M31" s="181">
        <f t="shared" si="2"/>
        <v>0</v>
      </c>
      <c r="N31" s="193"/>
    </row>
    <row r="32" spans="2:14" s="116" customFormat="1" ht="18" customHeight="1" x14ac:dyDescent="0.25">
      <c r="B32" s="446"/>
      <c r="C32" s="289"/>
      <c r="D32" s="211" t="s">
        <v>1005</v>
      </c>
      <c r="E32" s="209"/>
      <c r="F32" s="181"/>
      <c r="G32" s="181"/>
      <c r="H32" s="181"/>
      <c r="I32" s="181"/>
      <c r="J32" s="181"/>
      <c r="K32" s="181"/>
      <c r="L32" s="181"/>
      <c r="M32" s="181">
        <f t="shared" si="2"/>
        <v>0</v>
      </c>
      <c r="N32" s="193"/>
    </row>
    <row r="33" spans="2:14" s="116" customFormat="1" ht="18" customHeight="1" x14ac:dyDescent="0.25">
      <c r="B33" s="446"/>
      <c r="C33" s="289"/>
      <c r="D33" s="211" t="s">
        <v>1006</v>
      </c>
      <c r="E33" s="209"/>
      <c r="F33" s="181"/>
      <c r="G33" s="181"/>
      <c r="H33" s="181"/>
      <c r="I33" s="181"/>
      <c r="J33" s="181"/>
      <c r="K33" s="181"/>
      <c r="L33" s="181"/>
      <c r="M33" s="181">
        <f t="shared" si="2"/>
        <v>0</v>
      </c>
      <c r="N33" s="193"/>
    </row>
    <row r="34" spans="2:14" s="116" customFormat="1" ht="18" customHeight="1" x14ac:dyDescent="0.25">
      <c r="B34" s="446"/>
      <c r="C34" s="289"/>
      <c r="D34" s="211" t="s">
        <v>1007</v>
      </c>
      <c r="E34" s="209"/>
      <c r="F34" s="181"/>
      <c r="G34" s="181"/>
      <c r="H34" s="181"/>
      <c r="I34" s="181"/>
      <c r="J34" s="181"/>
      <c r="K34" s="181"/>
      <c r="L34" s="181"/>
      <c r="M34" s="181">
        <f t="shared" si="2"/>
        <v>0</v>
      </c>
      <c r="N34" s="193"/>
    </row>
    <row r="35" spans="2:14" s="116" customFormat="1" ht="18" customHeight="1" thickBot="1" x14ac:dyDescent="0.3">
      <c r="B35" s="446"/>
      <c r="C35" s="290"/>
      <c r="D35" s="212" t="s">
        <v>1008</v>
      </c>
      <c r="E35" s="196"/>
      <c r="F35" s="182"/>
      <c r="G35" s="182"/>
      <c r="H35" s="182"/>
      <c r="I35" s="182"/>
      <c r="J35" s="182"/>
      <c r="K35" s="182"/>
      <c r="L35" s="182"/>
      <c r="M35" s="182">
        <f t="shared" si="2"/>
        <v>0</v>
      </c>
      <c r="N35" s="194"/>
    </row>
    <row r="36" spans="2:14" s="116" customFormat="1" ht="18" customHeight="1" thickBot="1" x14ac:dyDescent="0.3">
      <c r="B36" s="446"/>
      <c r="C36" s="315" t="s">
        <v>1478</v>
      </c>
      <c r="D36" s="317"/>
      <c r="E36" s="189">
        <f>SUM(E24:E35)</f>
        <v>0</v>
      </c>
      <c r="F36" s="198">
        <f t="shared" ref="F36" si="3">SUM(F24:F35)</f>
        <v>0</v>
      </c>
      <c r="G36" s="198">
        <f t="shared" ref="G36" si="4">SUM(G24:G35)</f>
        <v>0</v>
      </c>
      <c r="H36" s="198">
        <f t="shared" ref="H36" si="5">SUM(H24:H35)</f>
        <v>0</v>
      </c>
      <c r="I36" s="198">
        <f t="shared" ref="I36" si="6">SUM(I24:I35)</f>
        <v>0</v>
      </c>
      <c r="J36" s="198">
        <f t="shared" ref="J36" si="7">SUM(J24:J35)</f>
        <v>0</v>
      </c>
      <c r="K36" s="198">
        <f t="shared" ref="K36" si="8">SUM(K24:K35)</f>
        <v>0</v>
      </c>
      <c r="L36" s="198">
        <f t="shared" ref="L36" si="9">SUM(L24:L35)</f>
        <v>0</v>
      </c>
      <c r="M36" s="198">
        <f t="shared" ref="M36" si="10">SUM(M24:M35)</f>
        <v>0</v>
      </c>
      <c r="N36" s="199"/>
    </row>
    <row r="37" spans="2:14" s="116" customFormat="1" ht="18" customHeight="1" x14ac:dyDescent="0.25">
      <c r="B37" s="446"/>
      <c r="C37" s="442"/>
      <c r="D37" s="174" t="s">
        <v>997</v>
      </c>
      <c r="E37" s="208"/>
      <c r="F37" s="184"/>
      <c r="G37" s="184"/>
      <c r="H37" s="184"/>
      <c r="I37" s="184"/>
      <c r="J37" s="184"/>
      <c r="K37" s="184"/>
      <c r="L37" s="184"/>
      <c r="M37" s="184">
        <f>SUM(E37:L37)</f>
        <v>0</v>
      </c>
      <c r="N37" s="192"/>
    </row>
    <row r="38" spans="2:14" s="116" customFormat="1" ht="18" customHeight="1" x14ac:dyDescent="0.25">
      <c r="B38" s="446"/>
      <c r="C38" s="289"/>
      <c r="D38" s="211" t="s">
        <v>998</v>
      </c>
      <c r="E38" s="209"/>
      <c r="F38" s="181"/>
      <c r="G38" s="181"/>
      <c r="H38" s="181"/>
      <c r="I38" s="181"/>
      <c r="J38" s="181"/>
      <c r="K38" s="181"/>
      <c r="L38" s="181"/>
      <c r="M38" s="181">
        <f t="shared" ref="M38:M48" si="11">SUM(E38:L38)</f>
        <v>0</v>
      </c>
      <c r="N38" s="193"/>
    </row>
    <row r="39" spans="2:14" s="116" customFormat="1" ht="18" customHeight="1" x14ac:dyDescent="0.25">
      <c r="B39" s="446"/>
      <c r="C39" s="289"/>
      <c r="D39" s="211" t="s">
        <v>999</v>
      </c>
      <c r="E39" s="209"/>
      <c r="F39" s="181"/>
      <c r="G39" s="181"/>
      <c r="H39" s="181"/>
      <c r="I39" s="181"/>
      <c r="J39" s="181"/>
      <c r="K39" s="181"/>
      <c r="L39" s="181"/>
      <c r="M39" s="181">
        <f t="shared" si="11"/>
        <v>0</v>
      </c>
      <c r="N39" s="193"/>
    </row>
    <row r="40" spans="2:14" s="116" customFormat="1" ht="18" customHeight="1" x14ac:dyDescent="0.25">
      <c r="B40" s="446"/>
      <c r="C40" s="289"/>
      <c r="D40" s="211" t="s">
        <v>1000</v>
      </c>
      <c r="E40" s="209"/>
      <c r="F40" s="181"/>
      <c r="G40" s="181"/>
      <c r="H40" s="181"/>
      <c r="I40" s="181"/>
      <c r="J40" s="181"/>
      <c r="K40" s="181"/>
      <c r="L40" s="181"/>
      <c r="M40" s="181">
        <f t="shared" si="11"/>
        <v>0</v>
      </c>
      <c r="N40" s="193"/>
    </row>
    <row r="41" spans="2:14" s="116" customFormat="1" ht="18" customHeight="1" x14ac:dyDescent="0.25">
      <c r="B41" s="446"/>
      <c r="C41" s="289"/>
      <c r="D41" s="211" t="s">
        <v>1001</v>
      </c>
      <c r="E41" s="209"/>
      <c r="F41" s="181"/>
      <c r="G41" s="181"/>
      <c r="H41" s="181"/>
      <c r="I41" s="181"/>
      <c r="J41" s="181"/>
      <c r="K41" s="181"/>
      <c r="L41" s="181"/>
      <c r="M41" s="181">
        <f t="shared" si="11"/>
        <v>0</v>
      </c>
      <c r="N41" s="193"/>
    </row>
    <row r="42" spans="2:14" s="116" customFormat="1" ht="18" customHeight="1" x14ac:dyDescent="0.25">
      <c r="B42" s="446"/>
      <c r="C42" s="289"/>
      <c r="D42" s="211" t="s">
        <v>1002</v>
      </c>
      <c r="E42" s="209"/>
      <c r="F42" s="181"/>
      <c r="G42" s="181"/>
      <c r="H42" s="181"/>
      <c r="I42" s="181"/>
      <c r="J42" s="181"/>
      <c r="K42" s="181"/>
      <c r="L42" s="181"/>
      <c r="M42" s="181">
        <f t="shared" si="11"/>
        <v>0</v>
      </c>
      <c r="N42" s="193"/>
    </row>
    <row r="43" spans="2:14" s="116" customFormat="1" ht="18" customHeight="1" x14ac:dyDescent="0.25">
      <c r="B43" s="446"/>
      <c r="C43" s="289"/>
      <c r="D43" s="211" t="s">
        <v>1003</v>
      </c>
      <c r="E43" s="209"/>
      <c r="F43" s="181"/>
      <c r="G43" s="181"/>
      <c r="H43" s="181"/>
      <c r="I43" s="181"/>
      <c r="J43" s="181"/>
      <c r="K43" s="181"/>
      <c r="L43" s="181"/>
      <c r="M43" s="181">
        <f t="shared" si="11"/>
        <v>0</v>
      </c>
      <c r="N43" s="193"/>
    </row>
    <row r="44" spans="2:14" s="116" customFormat="1" ht="18" customHeight="1" x14ac:dyDescent="0.25">
      <c r="B44" s="446"/>
      <c r="C44" s="289"/>
      <c r="D44" s="211" t="s">
        <v>1004</v>
      </c>
      <c r="E44" s="209"/>
      <c r="F44" s="181"/>
      <c r="G44" s="181"/>
      <c r="H44" s="181"/>
      <c r="I44" s="181"/>
      <c r="J44" s="181"/>
      <c r="K44" s="181"/>
      <c r="L44" s="181"/>
      <c r="M44" s="181">
        <f t="shared" si="11"/>
        <v>0</v>
      </c>
      <c r="N44" s="193"/>
    </row>
    <row r="45" spans="2:14" s="116" customFormat="1" ht="18" customHeight="1" x14ac:dyDescent="0.25">
      <c r="B45" s="446"/>
      <c r="C45" s="289"/>
      <c r="D45" s="211" t="s">
        <v>1005</v>
      </c>
      <c r="E45" s="209"/>
      <c r="F45" s="181"/>
      <c r="G45" s="181"/>
      <c r="H45" s="181"/>
      <c r="I45" s="181"/>
      <c r="J45" s="181"/>
      <c r="K45" s="181"/>
      <c r="L45" s="181"/>
      <c r="M45" s="181">
        <f t="shared" si="11"/>
        <v>0</v>
      </c>
      <c r="N45" s="193"/>
    </row>
    <row r="46" spans="2:14" s="116" customFormat="1" ht="18" customHeight="1" x14ac:dyDescent="0.25">
      <c r="B46" s="446"/>
      <c r="C46" s="289"/>
      <c r="D46" s="211" t="s">
        <v>1006</v>
      </c>
      <c r="E46" s="209"/>
      <c r="F46" s="181"/>
      <c r="G46" s="181"/>
      <c r="H46" s="181"/>
      <c r="I46" s="181"/>
      <c r="J46" s="181"/>
      <c r="K46" s="181"/>
      <c r="L46" s="181"/>
      <c r="M46" s="181">
        <f t="shared" si="11"/>
        <v>0</v>
      </c>
      <c r="N46" s="193"/>
    </row>
    <row r="47" spans="2:14" s="116" customFormat="1" ht="18" customHeight="1" x14ac:dyDescent="0.25">
      <c r="B47" s="446"/>
      <c r="C47" s="289"/>
      <c r="D47" s="211" t="s">
        <v>1007</v>
      </c>
      <c r="E47" s="209"/>
      <c r="F47" s="181"/>
      <c r="G47" s="181"/>
      <c r="H47" s="181"/>
      <c r="I47" s="181"/>
      <c r="J47" s="181"/>
      <c r="K47" s="181"/>
      <c r="L47" s="181"/>
      <c r="M47" s="181">
        <f t="shared" si="11"/>
        <v>0</v>
      </c>
      <c r="N47" s="193"/>
    </row>
    <row r="48" spans="2:14" s="116" customFormat="1" ht="18" customHeight="1" thickBot="1" x14ac:dyDescent="0.3">
      <c r="B48" s="446"/>
      <c r="C48" s="290"/>
      <c r="D48" s="212" t="s">
        <v>1008</v>
      </c>
      <c r="E48" s="196"/>
      <c r="F48" s="182"/>
      <c r="G48" s="182"/>
      <c r="H48" s="182"/>
      <c r="I48" s="182"/>
      <c r="J48" s="182"/>
      <c r="K48" s="182"/>
      <c r="L48" s="182"/>
      <c r="M48" s="182">
        <f t="shared" si="11"/>
        <v>0</v>
      </c>
      <c r="N48" s="194"/>
    </row>
    <row r="49" spans="2:14" s="116" customFormat="1" ht="18" customHeight="1" thickBot="1" x14ac:dyDescent="0.3">
      <c r="B49" s="446"/>
      <c r="C49" s="315" t="s">
        <v>1478</v>
      </c>
      <c r="D49" s="317"/>
      <c r="E49" s="189">
        <f>SUM(E37:E48)</f>
        <v>0</v>
      </c>
      <c r="F49" s="198">
        <f t="shared" ref="F49" si="12">SUM(F37:F48)</f>
        <v>0</v>
      </c>
      <c r="G49" s="198">
        <f t="shared" ref="G49" si="13">SUM(G37:G48)</f>
        <v>0</v>
      </c>
      <c r="H49" s="198">
        <f t="shared" ref="H49" si="14">SUM(H37:H48)</f>
        <v>0</v>
      </c>
      <c r="I49" s="198">
        <f t="shared" ref="I49" si="15">SUM(I37:I48)</f>
        <v>0</v>
      </c>
      <c r="J49" s="198">
        <f t="shared" ref="J49" si="16">SUM(J37:J48)</f>
        <v>0</v>
      </c>
      <c r="K49" s="198">
        <f t="shared" ref="K49" si="17">SUM(K37:K48)</f>
        <v>0</v>
      </c>
      <c r="L49" s="198">
        <f t="shared" ref="L49" si="18">SUM(L37:L48)</f>
        <v>0</v>
      </c>
      <c r="M49" s="198">
        <f t="shared" ref="M49" si="19">SUM(M37:M48)</f>
        <v>0</v>
      </c>
      <c r="N49" s="199"/>
    </row>
    <row r="50" spans="2:14" s="116" customFormat="1" ht="18" customHeight="1" x14ac:dyDescent="0.25">
      <c r="B50" s="446"/>
      <c r="C50" s="442"/>
      <c r="D50" s="174" t="s">
        <v>997</v>
      </c>
      <c r="E50" s="208"/>
      <c r="F50" s="184"/>
      <c r="G50" s="184"/>
      <c r="H50" s="184"/>
      <c r="I50" s="184"/>
      <c r="J50" s="184"/>
      <c r="K50" s="184"/>
      <c r="L50" s="184"/>
      <c r="M50" s="184">
        <f>SUM(E50:L50)</f>
        <v>0</v>
      </c>
      <c r="N50" s="192"/>
    </row>
    <row r="51" spans="2:14" s="116" customFormat="1" ht="18" customHeight="1" x14ac:dyDescent="0.25">
      <c r="B51" s="446"/>
      <c r="C51" s="289"/>
      <c r="D51" s="211" t="s">
        <v>998</v>
      </c>
      <c r="E51" s="209"/>
      <c r="F51" s="181"/>
      <c r="G51" s="181"/>
      <c r="H51" s="181"/>
      <c r="I51" s="181"/>
      <c r="J51" s="181"/>
      <c r="K51" s="181"/>
      <c r="L51" s="181"/>
      <c r="M51" s="181">
        <f t="shared" ref="M51:M61" si="20">SUM(E51:L51)</f>
        <v>0</v>
      </c>
      <c r="N51" s="193"/>
    </row>
    <row r="52" spans="2:14" s="116" customFormat="1" ht="18" customHeight="1" x14ac:dyDescent="0.25">
      <c r="B52" s="446"/>
      <c r="C52" s="289"/>
      <c r="D52" s="211" t="s">
        <v>999</v>
      </c>
      <c r="E52" s="209"/>
      <c r="F52" s="181"/>
      <c r="G52" s="181"/>
      <c r="H52" s="181"/>
      <c r="I52" s="181"/>
      <c r="J52" s="181"/>
      <c r="K52" s="181"/>
      <c r="L52" s="181"/>
      <c r="M52" s="181">
        <f t="shared" si="20"/>
        <v>0</v>
      </c>
      <c r="N52" s="193"/>
    </row>
    <row r="53" spans="2:14" s="116" customFormat="1" ht="18" customHeight="1" x14ac:dyDescent="0.25">
      <c r="B53" s="446"/>
      <c r="C53" s="289"/>
      <c r="D53" s="211" t="s">
        <v>1000</v>
      </c>
      <c r="E53" s="209"/>
      <c r="F53" s="181"/>
      <c r="G53" s="181"/>
      <c r="H53" s="181"/>
      <c r="I53" s="181"/>
      <c r="J53" s="181"/>
      <c r="K53" s="181"/>
      <c r="L53" s="181"/>
      <c r="M53" s="181">
        <f t="shared" si="20"/>
        <v>0</v>
      </c>
      <c r="N53" s="193"/>
    </row>
    <row r="54" spans="2:14" s="116" customFormat="1" ht="18" customHeight="1" x14ac:dyDescent="0.25">
      <c r="B54" s="446"/>
      <c r="C54" s="289"/>
      <c r="D54" s="211" t="s">
        <v>1001</v>
      </c>
      <c r="E54" s="209"/>
      <c r="F54" s="181"/>
      <c r="G54" s="181"/>
      <c r="H54" s="181"/>
      <c r="I54" s="181"/>
      <c r="J54" s="181"/>
      <c r="K54" s="181"/>
      <c r="L54" s="181"/>
      <c r="M54" s="181">
        <f t="shared" si="20"/>
        <v>0</v>
      </c>
      <c r="N54" s="193"/>
    </row>
    <row r="55" spans="2:14" s="116" customFormat="1" ht="18" customHeight="1" x14ac:dyDescent="0.25">
      <c r="B55" s="446"/>
      <c r="C55" s="289"/>
      <c r="D55" s="211" t="s">
        <v>1002</v>
      </c>
      <c r="E55" s="209"/>
      <c r="F55" s="181"/>
      <c r="G55" s="181"/>
      <c r="H55" s="181"/>
      <c r="I55" s="181"/>
      <c r="J55" s="181"/>
      <c r="K55" s="181"/>
      <c r="L55" s="181"/>
      <c r="M55" s="181">
        <f t="shared" si="20"/>
        <v>0</v>
      </c>
      <c r="N55" s="193"/>
    </row>
    <row r="56" spans="2:14" s="116" customFormat="1" ht="18" customHeight="1" x14ac:dyDescent="0.25">
      <c r="B56" s="446"/>
      <c r="C56" s="289"/>
      <c r="D56" s="211" t="s">
        <v>1003</v>
      </c>
      <c r="E56" s="209"/>
      <c r="F56" s="181"/>
      <c r="G56" s="181"/>
      <c r="H56" s="181"/>
      <c r="I56" s="181"/>
      <c r="J56" s="181"/>
      <c r="K56" s="181"/>
      <c r="L56" s="181"/>
      <c r="M56" s="181">
        <f t="shared" si="20"/>
        <v>0</v>
      </c>
      <c r="N56" s="193"/>
    </row>
    <row r="57" spans="2:14" s="116" customFormat="1" ht="18" customHeight="1" x14ac:dyDescent="0.25">
      <c r="B57" s="446"/>
      <c r="C57" s="289"/>
      <c r="D57" s="211" t="s">
        <v>1004</v>
      </c>
      <c r="E57" s="209"/>
      <c r="F57" s="181"/>
      <c r="G57" s="181"/>
      <c r="H57" s="181"/>
      <c r="I57" s="181"/>
      <c r="J57" s="181"/>
      <c r="K57" s="181"/>
      <c r="L57" s="181"/>
      <c r="M57" s="181">
        <f t="shared" si="20"/>
        <v>0</v>
      </c>
      <c r="N57" s="193"/>
    </row>
    <row r="58" spans="2:14" s="116" customFormat="1" ht="18" customHeight="1" x14ac:dyDescent="0.25">
      <c r="B58" s="446"/>
      <c r="C58" s="289"/>
      <c r="D58" s="211" t="s">
        <v>1005</v>
      </c>
      <c r="E58" s="209"/>
      <c r="F58" s="181"/>
      <c r="G58" s="181"/>
      <c r="H58" s="181"/>
      <c r="I58" s="181"/>
      <c r="J58" s="181"/>
      <c r="K58" s="181"/>
      <c r="L58" s="181"/>
      <c r="M58" s="181">
        <f t="shared" si="20"/>
        <v>0</v>
      </c>
      <c r="N58" s="193"/>
    </row>
    <row r="59" spans="2:14" s="116" customFormat="1" ht="18" customHeight="1" x14ac:dyDescent="0.25">
      <c r="B59" s="446"/>
      <c r="C59" s="289"/>
      <c r="D59" s="211" t="s">
        <v>1006</v>
      </c>
      <c r="E59" s="209"/>
      <c r="F59" s="181"/>
      <c r="G59" s="181"/>
      <c r="H59" s="181"/>
      <c r="I59" s="181"/>
      <c r="J59" s="181"/>
      <c r="K59" s="181"/>
      <c r="L59" s="181"/>
      <c r="M59" s="181">
        <f t="shared" si="20"/>
        <v>0</v>
      </c>
      <c r="N59" s="193"/>
    </row>
    <row r="60" spans="2:14" s="116" customFormat="1" ht="18" customHeight="1" x14ac:dyDescent="0.25">
      <c r="B60" s="446"/>
      <c r="C60" s="289"/>
      <c r="D60" s="211" t="s">
        <v>1007</v>
      </c>
      <c r="E60" s="209"/>
      <c r="F60" s="181"/>
      <c r="G60" s="181"/>
      <c r="H60" s="181"/>
      <c r="I60" s="181"/>
      <c r="J60" s="181"/>
      <c r="K60" s="181"/>
      <c r="L60" s="181"/>
      <c r="M60" s="181">
        <f t="shared" si="20"/>
        <v>0</v>
      </c>
      <c r="N60" s="193"/>
    </row>
    <row r="61" spans="2:14" s="116" customFormat="1" ht="18" customHeight="1" thickBot="1" x14ac:dyDescent="0.3">
      <c r="B61" s="446"/>
      <c r="C61" s="290"/>
      <c r="D61" s="212" t="s">
        <v>1008</v>
      </c>
      <c r="E61" s="196"/>
      <c r="F61" s="182"/>
      <c r="G61" s="182"/>
      <c r="H61" s="182"/>
      <c r="I61" s="182"/>
      <c r="J61" s="182"/>
      <c r="K61" s="182"/>
      <c r="L61" s="182"/>
      <c r="M61" s="182">
        <f t="shared" si="20"/>
        <v>0</v>
      </c>
      <c r="N61" s="194"/>
    </row>
    <row r="62" spans="2:14" s="116" customFormat="1" ht="18" customHeight="1" thickBot="1" x14ac:dyDescent="0.3">
      <c r="B62" s="446"/>
      <c r="C62" s="315" t="s">
        <v>1478</v>
      </c>
      <c r="D62" s="317"/>
      <c r="E62" s="189">
        <f>SUM(E50:E61)</f>
        <v>0</v>
      </c>
      <c r="F62" s="198">
        <f t="shared" ref="F62" si="21">SUM(F50:F61)</f>
        <v>0</v>
      </c>
      <c r="G62" s="198">
        <f t="shared" ref="G62" si="22">SUM(G50:G61)</f>
        <v>0</v>
      </c>
      <c r="H62" s="198">
        <f t="shared" ref="H62" si="23">SUM(H50:H61)</f>
        <v>0</v>
      </c>
      <c r="I62" s="198">
        <f t="shared" ref="I62" si="24">SUM(I50:I61)</f>
        <v>0</v>
      </c>
      <c r="J62" s="198">
        <f t="shared" ref="J62" si="25">SUM(J50:J61)</f>
        <v>0</v>
      </c>
      <c r="K62" s="198">
        <f t="shared" ref="K62" si="26">SUM(K50:K61)</f>
        <v>0</v>
      </c>
      <c r="L62" s="198">
        <f t="shared" ref="L62" si="27">SUM(L50:L61)</f>
        <v>0</v>
      </c>
      <c r="M62" s="198">
        <f t="shared" ref="M62" si="28">SUM(M50:M61)</f>
        <v>0</v>
      </c>
      <c r="N62" s="199"/>
    </row>
    <row r="63" spans="2:14" s="116" customFormat="1" ht="18" customHeight="1" x14ac:dyDescent="0.25">
      <c r="B63" s="446"/>
      <c r="C63" s="442"/>
      <c r="D63" s="174" t="s">
        <v>997</v>
      </c>
      <c r="E63" s="208"/>
      <c r="F63" s="184"/>
      <c r="G63" s="184"/>
      <c r="H63" s="184"/>
      <c r="I63" s="184"/>
      <c r="J63" s="184"/>
      <c r="K63" s="184"/>
      <c r="L63" s="184"/>
      <c r="M63" s="184">
        <f>SUM(E63:L63)</f>
        <v>0</v>
      </c>
      <c r="N63" s="192"/>
    </row>
    <row r="64" spans="2:14" s="116" customFormat="1" ht="18" customHeight="1" x14ac:dyDescent="0.25">
      <c r="B64" s="446"/>
      <c r="C64" s="289"/>
      <c r="D64" s="211" t="s">
        <v>998</v>
      </c>
      <c r="E64" s="209"/>
      <c r="F64" s="181"/>
      <c r="G64" s="181"/>
      <c r="H64" s="181"/>
      <c r="I64" s="181"/>
      <c r="J64" s="181"/>
      <c r="K64" s="181"/>
      <c r="L64" s="181"/>
      <c r="M64" s="181">
        <f t="shared" ref="M64:M74" si="29">SUM(E64:L64)</f>
        <v>0</v>
      </c>
      <c r="N64" s="193"/>
    </row>
    <row r="65" spans="2:14" s="116" customFormat="1" ht="18" customHeight="1" x14ac:dyDescent="0.25">
      <c r="B65" s="446"/>
      <c r="C65" s="289"/>
      <c r="D65" s="211" t="s">
        <v>999</v>
      </c>
      <c r="E65" s="209"/>
      <c r="F65" s="181"/>
      <c r="G65" s="181"/>
      <c r="H65" s="181"/>
      <c r="I65" s="181"/>
      <c r="J65" s="181"/>
      <c r="K65" s="181"/>
      <c r="L65" s="181"/>
      <c r="M65" s="181">
        <f t="shared" si="29"/>
        <v>0</v>
      </c>
      <c r="N65" s="193"/>
    </row>
    <row r="66" spans="2:14" s="116" customFormat="1" ht="18" customHeight="1" x14ac:dyDescent="0.25">
      <c r="B66" s="446"/>
      <c r="C66" s="289"/>
      <c r="D66" s="211" t="s">
        <v>1000</v>
      </c>
      <c r="E66" s="209"/>
      <c r="F66" s="181"/>
      <c r="G66" s="181"/>
      <c r="H66" s="181"/>
      <c r="I66" s="181"/>
      <c r="J66" s="181"/>
      <c r="K66" s="181"/>
      <c r="L66" s="181"/>
      <c r="M66" s="181">
        <f t="shared" si="29"/>
        <v>0</v>
      </c>
      <c r="N66" s="193"/>
    </row>
    <row r="67" spans="2:14" s="116" customFormat="1" ht="18" customHeight="1" x14ac:dyDescent="0.25">
      <c r="B67" s="446"/>
      <c r="C67" s="289"/>
      <c r="D67" s="211" t="s">
        <v>1001</v>
      </c>
      <c r="E67" s="209"/>
      <c r="F67" s="181"/>
      <c r="G67" s="181"/>
      <c r="H67" s="181"/>
      <c r="I67" s="181"/>
      <c r="J67" s="181"/>
      <c r="K67" s="181"/>
      <c r="L67" s="181"/>
      <c r="M67" s="181">
        <f t="shared" si="29"/>
        <v>0</v>
      </c>
      <c r="N67" s="193"/>
    </row>
    <row r="68" spans="2:14" s="116" customFormat="1" ht="18" customHeight="1" x14ac:dyDescent="0.25">
      <c r="B68" s="446"/>
      <c r="C68" s="289"/>
      <c r="D68" s="211" t="s">
        <v>1002</v>
      </c>
      <c r="E68" s="209"/>
      <c r="F68" s="181"/>
      <c r="G68" s="181"/>
      <c r="H68" s="181"/>
      <c r="I68" s="181"/>
      <c r="J68" s="181"/>
      <c r="K68" s="181"/>
      <c r="L68" s="181"/>
      <c r="M68" s="181">
        <f t="shared" si="29"/>
        <v>0</v>
      </c>
      <c r="N68" s="193"/>
    </row>
    <row r="69" spans="2:14" s="116" customFormat="1" ht="18" customHeight="1" x14ac:dyDescent="0.25">
      <c r="B69" s="446"/>
      <c r="C69" s="289"/>
      <c r="D69" s="211" t="s">
        <v>1003</v>
      </c>
      <c r="E69" s="209"/>
      <c r="F69" s="181"/>
      <c r="G69" s="181"/>
      <c r="H69" s="181"/>
      <c r="I69" s="181"/>
      <c r="J69" s="181"/>
      <c r="K69" s="181"/>
      <c r="L69" s="181"/>
      <c r="M69" s="181">
        <f t="shared" si="29"/>
        <v>0</v>
      </c>
      <c r="N69" s="193"/>
    </row>
    <row r="70" spans="2:14" s="116" customFormat="1" ht="18" customHeight="1" x14ac:dyDescent="0.25">
      <c r="B70" s="446"/>
      <c r="C70" s="289"/>
      <c r="D70" s="211" t="s">
        <v>1004</v>
      </c>
      <c r="E70" s="209"/>
      <c r="F70" s="181"/>
      <c r="G70" s="181"/>
      <c r="H70" s="181"/>
      <c r="I70" s="181"/>
      <c r="J70" s="181"/>
      <c r="K70" s="181"/>
      <c r="L70" s="181"/>
      <c r="M70" s="181">
        <f t="shared" si="29"/>
        <v>0</v>
      </c>
      <c r="N70" s="193"/>
    </row>
    <row r="71" spans="2:14" s="116" customFormat="1" ht="18" customHeight="1" x14ac:dyDescent="0.25">
      <c r="B71" s="446"/>
      <c r="C71" s="289"/>
      <c r="D71" s="211" t="s">
        <v>1005</v>
      </c>
      <c r="E71" s="209"/>
      <c r="F71" s="181"/>
      <c r="G71" s="181"/>
      <c r="H71" s="181"/>
      <c r="I71" s="181"/>
      <c r="J71" s="181"/>
      <c r="K71" s="181"/>
      <c r="L71" s="181"/>
      <c r="M71" s="181">
        <f t="shared" si="29"/>
        <v>0</v>
      </c>
      <c r="N71" s="193"/>
    </row>
    <row r="72" spans="2:14" s="116" customFormat="1" ht="18" customHeight="1" x14ac:dyDescent="0.25">
      <c r="B72" s="446"/>
      <c r="C72" s="289"/>
      <c r="D72" s="211" t="s">
        <v>1006</v>
      </c>
      <c r="E72" s="209"/>
      <c r="F72" s="181"/>
      <c r="G72" s="181"/>
      <c r="H72" s="181"/>
      <c r="I72" s="181"/>
      <c r="J72" s="181"/>
      <c r="K72" s="181"/>
      <c r="L72" s="181"/>
      <c r="M72" s="181">
        <f t="shared" si="29"/>
        <v>0</v>
      </c>
      <c r="N72" s="193"/>
    </row>
    <row r="73" spans="2:14" s="116" customFormat="1" ht="18" customHeight="1" x14ac:dyDescent="0.25">
      <c r="B73" s="446"/>
      <c r="C73" s="289"/>
      <c r="D73" s="211" t="s">
        <v>1007</v>
      </c>
      <c r="E73" s="209"/>
      <c r="F73" s="181"/>
      <c r="G73" s="181"/>
      <c r="H73" s="181"/>
      <c r="I73" s="181"/>
      <c r="J73" s="181"/>
      <c r="K73" s="181"/>
      <c r="L73" s="181"/>
      <c r="M73" s="181">
        <f t="shared" si="29"/>
        <v>0</v>
      </c>
      <c r="N73" s="193"/>
    </row>
    <row r="74" spans="2:14" s="116" customFormat="1" ht="18" customHeight="1" thickBot="1" x14ac:dyDescent="0.3">
      <c r="B74" s="446"/>
      <c r="C74" s="290"/>
      <c r="D74" s="212" t="s">
        <v>1008</v>
      </c>
      <c r="E74" s="196"/>
      <c r="F74" s="182"/>
      <c r="G74" s="182"/>
      <c r="H74" s="182"/>
      <c r="I74" s="182"/>
      <c r="J74" s="182"/>
      <c r="K74" s="182"/>
      <c r="L74" s="182"/>
      <c r="M74" s="182">
        <f t="shared" si="29"/>
        <v>0</v>
      </c>
      <c r="N74" s="194"/>
    </row>
    <row r="75" spans="2:14" s="116" customFormat="1" ht="18" customHeight="1" thickBot="1" x14ac:dyDescent="0.3">
      <c r="B75" s="447"/>
      <c r="C75" s="315" t="s">
        <v>1478</v>
      </c>
      <c r="D75" s="317"/>
      <c r="E75" s="189">
        <f>SUM(E63:E74)</f>
        <v>0</v>
      </c>
      <c r="F75" s="198">
        <f t="shared" ref="F75:M75" si="30">SUM(F63:F74)</f>
        <v>0</v>
      </c>
      <c r="G75" s="198">
        <f t="shared" si="30"/>
        <v>0</v>
      </c>
      <c r="H75" s="198">
        <f t="shared" si="30"/>
        <v>0</v>
      </c>
      <c r="I75" s="198">
        <f t="shared" si="30"/>
        <v>0</v>
      </c>
      <c r="J75" s="198">
        <f t="shared" si="30"/>
        <v>0</v>
      </c>
      <c r="K75" s="198">
        <f t="shared" si="30"/>
        <v>0</v>
      </c>
      <c r="L75" s="198">
        <f t="shared" si="30"/>
        <v>0</v>
      </c>
      <c r="M75" s="198">
        <f t="shared" si="30"/>
        <v>0</v>
      </c>
      <c r="N75" s="199"/>
    </row>
    <row r="76" spans="2:14" s="116" customFormat="1" ht="28.5" customHeight="1" thickBot="1" x14ac:dyDescent="0.3">
      <c r="B76" s="427" t="s">
        <v>1476</v>
      </c>
      <c r="C76" s="443"/>
      <c r="D76" s="444"/>
      <c r="E76" s="210">
        <f>+E75+E62+E49+E36+E23</f>
        <v>0</v>
      </c>
      <c r="F76" s="195">
        <f t="shared" ref="F76:N76" si="31">+F75+F62+F49+F36+F23</f>
        <v>0</v>
      </c>
      <c r="G76" s="195">
        <f t="shared" si="31"/>
        <v>0</v>
      </c>
      <c r="H76" s="195">
        <f t="shared" si="31"/>
        <v>0</v>
      </c>
      <c r="I76" s="195">
        <f t="shared" si="31"/>
        <v>0</v>
      </c>
      <c r="J76" s="195">
        <f t="shared" si="31"/>
        <v>0</v>
      </c>
      <c r="K76" s="195">
        <f t="shared" si="31"/>
        <v>0</v>
      </c>
      <c r="L76" s="195">
        <f t="shared" si="31"/>
        <v>0</v>
      </c>
      <c r="M76" s="195">
        <f t="shared" si="31"/>
        <v>0</v>
      </c>
      <c r="N76" s="195">
        <f t="shared" si="31"/>
        <v>0</v>
      </c>
    </row>
    <row r="77" spans="2:14" s="116" customFormat="1" ht="18" customHeight="1" x14ac:dyDescent="0.25">
      <c r="B77" s="445"/>
      <c r="C77" s="442"/>
      <c r="D77" s="174" t="s">
        <v>997</v>
      </c>
      <c r="E77" s="208"/>
      <c r="F77" s="184"/>
      <c r="G77" s="184"/>
      <c r="H77" s="184"/>
      <c r="I77" s="184"/>
      <c r="J77" s="184"/>
      <c r="K77" s="184"/>
      <c r="L77" s="184"/>
      <c r="M77" s="184">
        <f>SUM(E77:L77)</f>
        <v>0</v>
      </c>
      <c r="N77" s="192"/>
    </row>
    <row r="78" spans="2:14" s="116" customFormat="1" ht="18" customHeight="1" x14ac:dyDescent="0.25">
      <c r="B78" s="446"/>
      <c r="C78" s="289"/>
      <c r="D78" s="211" t="s">
        <v>998</v>
      </c>
      <c r="E78" s="209"/>
      <c r="F78" s="181"/>
      <c r="G78" s="181"/>
      <c r="H78" s="181"/>
      <c r="I78" s="181"/>
      <c r="J78" s="181"/>
      <c r="K78" s="181"/>
      <c r="L78" s="181"/>
      <c r="M78" s="181">
        <f t="shared" ref="M78:M88" si="32">SUM(E78:L78)</f>
        <v>0</v>
      </c>
      <c r="N78" s="193"/>
    </row>
    <row r="79" spans="2:14" s="116" customFormat="1" ht="18" customHeight="1" x14ac:dyDescent="0.25">
      <c r="B79" s="446"/>
      <c r="C79" s="289"/>
      <c r="D79" s="211" t="s">
        <v>999</v>
      </c>
      <c r="E79" s="209"/>
      <c r="F79" s="181"/>
      <c r="G79" s="181"/>
      <c r="H79" s="181"/>
      <c r="I79" s="181"/>
      <c r="J79" s="181"/>
      <c r="K79" s="181"/>
      <c r="L79" s="181"/>
      <c r="M79" s="181">
        <f t="shared" si="32"/>
        <v>0</v>
      </c>
      <c r="N79" s="193"/>
    </row>
    <row r="80" spans="2:14" s="116" customFormat="1" ht="18" customHeight="1" x14ac:dyDescent="0.25">
      <c r="B80" s="446"/>
      <c r="C80" s="289"/>
      <c r="D80" s="211" t="s">
        <v>1000</v>
      </c>
      <c r="E80" s="209"/>
      <c r="F80" s="181"/>
      <c r="G80" s="181"/>
      <c r="H80" s="181"/>
      <c r="I80" s="181"/>
      <c r="J80" s="181"/>
      <c r="K80" s="181"/>
      <c r="L80" s="181"/>
      <c r="M80" s="181">
        <f t="shared" si="32"/>
        <v>0</v>
      </c>
      <c r="N80" s="193"/>
    </row>
    <row r="81" spans="2:14" s="116" customFormat="1" ht="18" customHeight="1" x14ac:dyDescent="0.25">
      <c r="B81" s="446"/>
      <c r="C81" s="289"/>
      <c r="D81" s="211" t="s">
        <v>1001</v>
      </c>
      <c r="E81" s="209"/>
      <c r="F81" s="181"/>
      <c r="G81" s="181"/>
      <c r="H81" s="181"/>
      <c r="I81" s="181"/>
      <c r="J81" s="181"/>
      <c r="K81" s="181"/>
      <c r="L81" s="181"/>
      <c r="M81" s="181">
        <f t="shared" si="32"/>
        <v>0</v>
      </c>
      <c r="N81" s="193"/>
    </row>
    <row r="82" spans="2:14" s="116" customFormat="1" ht="18" customHeight="1" x14ac:dyDescent="0.25">
      <c r="B82" s="446"/>
      <c r="C82" s="289"/>
      <c r="D82" s="211" t="s">
        <v>1002</v>
      </c>
      <c r="E82" s="209"/>
      <c r="F82" s="181"/>
      <c r="G82" s="181"/>
      <c r="H82" s="181"/>
      <c r="I82" s="181"/>
      <c r="J82" s="181"/>
      <c r="K82" s="181"/>
      <c r="L82" s="181"/>
      <c r="M82" s="181">
        <f t="shared" si="32"/>
        <v>0</v>
      </c>
      <c r="N82" s="193"/>
    </row>
    <row r="83" spans="2:14" s="116" customFormat="1" ht="18" customHeight="1" x14ac:dyDescent="0.25">
      <c r="B83" s="446"/>
      <c r="C83" s="289"/>
      <c r="D83" s="211" t="s">
        <v>1003</v>
      </c>
      <c r="E83" s="209"/>
      <c r="F83" s="181"/>
      <c r="G83" s="181"/>
      <c r="H83" s="181"/>
      <c r="I83" s="181"/>
      <c r="J83" s="181"/>
      <c r="K83" s="181"/>
      <c r="L83" s="181"/>
      <c r="M83" s="181">
        <f t="shared" si="32"/>
        <v>0</v>
      </c>
      <c r="N83" s="193"/>
    </row>
    <row r="84" spans="2:14" s="116" customFormat="1" ht="18" customHeight="1" x14ac:dyDescent="0.25">
      <c r="B84" s="446"/>
      <c r="C84" s="289"/>
      <c r="D84" s="211" t="s">
        <v>1004</v>
      </c>
      <c r="E84" s="209"/>
      <c r="F84" s="181"/>
      <c r="G84" s="181"/>
      <c r="H84" s="181"/>
      <c r="I84" s="181"/>
      <c r="J84" s="181"/>
      <c r="K84" s="181"/>
      <c r="L84" s="181"/>
      <c r="M84" s="181">
        <f t="shared" si="32"/>
        <v>0</v>
      </c>
      <c r="N84" s="193"/>
    </row>
    <row r="85" spans="2:14" s="116" customFormat="1" ht="18" customHeight="1" x14ac:dyDescent="0.25">
      <c r="B85" s="446"/>
      <c r="C85" s="289"/>
      <c r="D85" s="211" t="s">
        <v>1005</v>
      </c>
      <c r="E85" s="209"/>
      <c r="F85" s="181"/>
      <c r="G85" s="181"/>
      <c r="H85" s="181"/>
      <c r="I85" s="181"/>
      <c r="J85" s="181"/>
      <c r="K85" s="181"/>
      <c r="L85" s="181"/>
      <c r="M85" s="181">
        <f t="shared" si="32"/>
        <v>0</v>
      </c>
      <c r="N85" s="193"/>
    </row>
    <row r="86" spans="2:14" s="116" customFormat="1" ht="18" customHeight="1" x14ac:dyDescent="0.25">
      <c r="B86" s="446"/>
      <c r="C86" s="289"/>
      <c r="D86" s="211" t="s">
        <v>1006</v>
      </c>
      <c r="E86" s="209"/>
      <c r="F86" s="181"/>
      <c r="G86" s="181"/>
      <c r="H86" s="181"/>
      <c r="I86" s="181"/>
      <c r="J86" s="181"/>
      <c r="K86" s="181"/>
      <c r="L86" s="181"/>
      <c r="M86" s="181">
        <f t="shared" si="32"/>
        <v>0</v>
      </c>
      <c r="N86" s="193"/>
    </row>
    <row r="87" spans="2:14" s="116" customFormat="1" ht="18" customHeight="1" x14ac:dyDescent="0.25">
      <c r="B87" s="446"/>
      <c r="C87" s="289"/>
      <c r="D87" s="211" t="s">
        <v>1007</v>
      </c>
      <c r="E87" s="209"/>
      <c r="F87" s="181"/>
      <c r="G87" s="181"/>
      <c r="H87" s="181"/>
      <c r="I87" s="181"/>
      <c r="J87" s="181"/>
      <c r="K87" s="181"/>
      <c r="L87" s="181"/>
      <c r="M87" s="181">
        <f t="shared" si="32"/>
        <v>0</v>
      </c>
      <c r="N87" s="193"/>
    </row>
    <row r="88" spans="2:14" s="116" customFormat="1" ht="18" customHeight="1" thickBot="1" x14ac:dyDescent="0.3">
      <c r="B88" s="446"/>
      <c r="C88" s="290"/>
      <c r="D88" s="212" t="s">
        <v>1008</v>
      </c>
      <c r="E88" s="196"/>
      <c r="F88" s="182"/>
      <c r="G88" s="182"/>
      <c r="H88" s="182"/>
      <c r="I88" s="182"/>
      <c r="J88" s="182"/>
      <c r="K88" s="182"/>
      <c r="L88" s="182"/>
      <c r="M88" s="182">
        <f t="shared" si="32"/>
        <v>0</v>
      </c>
      <c r="N88" s="194"/>
    </row>
    <row r="89" spans="2:14" s="116" customFormat="1" ht="18" customHeight="1" thickBot="1" x14ac:dyDescent="0.3">
      <c r="B89" s="446"/>
      <c r="C89" s="448" t="s">
        <v>1478</v>
      </c>
      <c r="D89" s="449"/>
      <c r="E89" s="189">
        <f>SUM(E77:E88)</f>
        <v>0</v>
      </c>
      <c r="F89" s="198">
        <f t="shared" ref="F89" si="33">SUM(F77:F88)</f>
        <v>0</v>
      </c>
      <c r="G89" s="198">
        <f t="shared" ref="G89" si="34">SUM(G77:G88)</f>
        <v>0</v>
      </c>
      <c r="H89" s="198">
        <f t="shared" ref="H89" si="35">SUM(H77:H88)</f>
        <v>0</v>
      </c>
      <c r="I89" s="198">
        <f t="shared" ref="I89" si="36">SUM(I77:I88)</f>
        <v>0</v>
      </c>
      <c r="J89" s="198">
        <f t="shared" ref="J89" si="37">SUM(J77:J88)</f>
        <v>0</v>
      </c>
      <c r="K89" s="198">
        <f t="shared" ref="K89" si="38">SUM(K77:K88)</f>
        <v>0</v>
      </c>
      <c r="L89" s="198">
        <f t="shared" ref="L89" si="39">SUM(L77:L88)</f>
        <v>0</v>
      </c>
      <c r="M89" s="198">
        <f t="shared" ref="M89" si="40">SUM(M77:M88)</f>
        <v>0</v>
      </c>
      <c r="N89" s="199"/>
    </row>
    <row r="90" spans="2:14" s="116" customFormat="1" ht="18" customHeight="1" x14ac:dyDescent="0.25">
      <c r="B90" s="446"/>
      <c r="C90" s="442"/>
      <c r="D90" s="174" t="s">
        <v>997</v>
      </c>
      <c r="E90" s="208"/>
      <c r="F90" s="184"/>
      <c r="G90" s="184"/>
      <c r="H90" s="184"/>
      <c r="I90" s="184"/>
      <c r="J90" s="184"/>
      <c r="K90" s="184"/>
      <c r="L90" s="184"/>
      <c r="M90" s="184">
        <f>SUM(E90:L90)</f>
        <v>0</v>
      </c>
      <c r="N90" s="192"/>
    </row>
    <row r="91" spans="2:14" s="116" customFormat="1" ht="18" customHeight="1" x14ac:dyDescent="0.25">
      <c r="B91" s="446"/>
      <c r="C91" s="289"/>
      <c r="D91" s="211" t="s">
        <v>998</v>
      </c>
      <c r="E91" s="209"/>
      <c r="F91" s="181"/>
      <c r="G91" s="181"/>
      <c r="H91" s="181"/>
      <c r="I91" s="181"/>
      <c r="J91" s="181"/>
      <c r="K91" s="181"/>
      <c r="L91" s="181"/>
      <c r="M91" s="181">
        <f t="shared" ref="M91:M101" si="41">SUM(E91:L91)</f>
        <v>0</v>
      </c>
      <c r="N91" s="193"/>
    </row>
    <row r="92" spans="2:14" s="116" customFormat="1" ht="18" customHeight="1" x14ac:dyDescent="0.25">
      <c r="B92" s="446"/>
      <c r="C92" s="289"/>
      <c r="D92" s="211" t="s">
        <v>999</v>
      </c>
      <c r="E92" s="209"/>
      <c r="F92" s="181"/>
      <c r="G92" s="181"/>
      <c r="H92" s="181"/>
      <c r="I92" s="181"/>
      <c r="J92" s="181"/>
      <c r="K92" s="181"/>
      <c r="L92" s="181"/>
      <c r="M92" s="181">
        <f t="shared" si="41"/>
        <v>0</v>
      </c>
      <c r="N92" s="193"/>
    </row>
    <row r="93" spans="2:14" s="116" customFormat="1" ht="18" customHeight="1" x14ac:dyDescent="0.25">
      <c r="B93" s="446"/>
      <c r="C93" s="289"/>
      <c r="D93" s="211" t="s">
        <v>1000</v>
      </c>
      <c r="E93" s="209"/>
      <c r="F93" s="181"/>
      <c r="G93" s="181"/>
      <c r="H93" s="181"/>
      <c r="I93" s="181"/>
      <c r="J93" s="181"/>
      <c r="K93" s="181"/>
      <c r="L93" s="181"/>
      <c r="M93" s="181">
        <f t="shared" si="41"/>
        <v>0</v>
      </c>
      <c r="N93" s="193"/>
    </row>
    <row r="94" spans="2:14" s="116" customFormat="1" ht="18" customHeight="1" x14ac:dyDescent="0.25">
      <c r="B94" s="446"/>
      <c r="C94" s="289"/>
      <c r="D94" s="211" t="s">
        <v>1001</v>
      </c>
      <c r="E94" s="209"/>
      <c r="F94" s="181"/>
      <c r="G94" s="181"/>
      <c r="H94" s="181"/>
      <c r="I94" s="181"/>
      <c r="J94" s="181"/>
      <c r="K94" s="181"/>
      <c r="L94" s="181"/>
      <c r="M94" s="181">
        <f t="shared" si="41"/>
        <v>0</v>
      </c>
      <c r="N94" s="193"/>
    </row>
    <row r="95" spans="2:14" s="116" customFormat="1" ht="18" customHeight="1" x14ac:dyDescent="0.25">
      <c r="B95" s="446"/>
      <c r="C95" s="289"/>
      <c r="D95" s="211" t="s">
        <v>1002</v>
      </c>
      <c r="E95" s="209"/>
      <c r="F95" s="181"/>
      <c r="G95" s="181"/>
      <c r="H95" s="181"/>
      <c r="I95" s="181"/>
      <c r="J95" s="181"/>
      <c r="K95" s="181"/>
      <c r="L95" s="181"/>
      <c r="M95" s="181">
        <f t="shared" si="41"/>
        <v>0</v>
      </c>
      <c r="N95" s="193"/>
    </row>
    <row r="96" spans="2:14" s="116" customFormat="1" ht="18" customHeight="1" x14ac:dyDescent="0.25">
      <c r="B96" s="446"/>
      <c r="C96" s="289"/>
      <c r="D96" s="211" t="s">
        <v>1003</v>
      </c>
      <c r="E96" s="209"/>
      <c r="F96" s="181"/>
      <c r="G96" s="181"/>
      <c r="H96" s="181"/>
      <c r="I96" s="181"/>
      <c r="J96" s="181"/>
      <c r="K96" s="181"/>
      <c r="L96" s="181"/>
      <c r="M96" s="181">
        <f t="shared" si="41"/>
        <v>0</v>
      </c>
      <c r="N96" s="193"/>
    </row>
    <row r="97" spans="2:14" s="116" customFormat="1" ht="18" customHeight="1" x14ac:dyDescent="0.25">
      <c r="B97" s="446"/>
      <c r="C97" s="289"/>
      <c r="D97" s="211" t="s">
        <v>1004</v>
      </c>
      <c r="E97" s="209"/>
      <c r="F97" s="181"/>
      <c r="G97" s="181"/>
      <c r="H97" s="181"/>
      <c r="I97" s="181"/>
      <c r="J97" s="181"/>
      <c r="K97" s="181"/>
      <c r="L97" s="181"/>
      <c r="M97" s="181">
        <f t="shared" si="41"/>
        <v>0</v>
      </c>
      <c r="N97" s="193"/>
    </row>
    <row r="98" spans="2:14" s="116" customFormat="1" ht="18" customHeight="1" x14ac:dyDescent="0.25">
      <c r="B98" s="446"/>
      <c r="C98" s="289"/>
      <c r="D98" s="211" t="s">
        <v>1005</v>
      </c>
      <c r="E98" s="209"/>
      <c r="F98" s="181"/>
      <c r="G98" s="181"/>
      <c r="H98" s="181"/>
      <c r="I98" s="181"/>
      <c r="J98" s="181"/>
      <c r="K98" s="181"/>
      <c r="L98" s="181"/>
      <c r="M98" s="181">
        <f t="shared" si="41"/>
        <v>0</v>
      </c>
      <c r="N98" s="193"/>
    </row>
    <row r="99" spans="2:14" s="116" customFormat="1" ht="18" customHeight="1" x14ac:dyDescent="0.25">
      <c r="B99" s="446"/>
      <c r="C99" s="289"/>
      <c r="D99" s="211" t="s">
        <v>1006</v>
      </c>
      <c r="E99" s="209"/>
      <c r="F99" s="181"/>
      <c r="G99" s="181"/>
      <c r="H99" s="181"/>
      <c r="I99" s="181"/>
      <c r="J99" s="181"/>
      <c r="K99" s="181"/>
      <c r="L99" s="181"/>
      <c r="M99" s="181">
        <f t="shared" si="41"/>
        <v>0</v>
      </c>
      <c r="N99" s="193"/>
    </row>
    <row r="100" spans="2:14" s="116" customFormat="1" ht="18" customHeight="1" x14ac:dyDescent="0.25">
      <c r="B100" s="446"/>
      <c r="C100" s="289"/>
      <c r="D100" s="211" t="s">
        <v>1007</v>
      </c>
      <c r="E100" s="209"/>
      <c r="F100" s="181"/>
      <c r="G100" s="181"/>
      <c r="H100" s="181"/>
      <c r="I100" s="181"/>
      <c r="J100" s="181"/>
      <c r="K100" s="181"/>
      <c r="L100" s="181"/>
      <c r="M100" s="181">
        <f t="shared" si="41"/>
        <v>0</v>
      </c>
      <c r="N100" s="193"/>
    </row>
    <row r="101" spans="2:14" s="116" customFormat="1" ht="18" customHeight="1" thickBot="1" x14ac:dyDescent="0.3">
      <c r="B101" s="446"/>
      <c r="C101" s="290"/>
      <c r="D101" s="212" t="s">
        <v>1008</v>
      </c>
      <c r="E101" s="196"/>
      <c r="F101" s="182"/>
      <c r="G101" s="182"/>
      <c r="H101" s="182"/>
      <c r="I101" s="182"/>
      <c r="J101" s="182"/>
      <c r="K101" s="182"/>
      <c r="L101" s="182"/>
      <c r="M101" s="182">
        <f t="shared" si="41"/>
        <v>0</v>
      </c>
      <c r="N101" s="194"/>
    </row>
    <row r="102" spans="2:14" s="116" customFormat="1" ht="18" customHeight="1" thickBot="1" x14ac:dyDescent="0.3">
      <c r="B102" s="446"/>
      <c r="C102" s="448" t="s">
        <v>1478</v>
      </c>
      <c r="D102" s="449"/>
      <c r="E102" s="189">
        <f>SUM(E90:E101)</f>
        <v>0</v>
      </c>
      <c r="F102" s="198">
        <f t="shared" ref="F102" si="42">SUM(F90:F101)</f>
        <v>0</v>
      </c>
      <c r="G102" s="198">
        <f t="shared" ref="G102" si="43">SUM(G90:G101)</f>
        <v>0</v>
      </c>
      <c r="H102" s="198">
        <f t="shared" ref="H102" si="44">SUM(H90:H101)</f>
        <v>0</v>
      </c>
      <c r="I102" s="198">
        <f t="shared" ref="I102" si="45">SUM(I90:I101)</f>
        <v>0</v>
      </c>
      <c r="J102" s="198">
        <f t="shared" ref="J102" si="46">SUM(J90:J101)</f>
        <v>0</v>
      </c>
      <c r="K102" s="198">
        <f t="shared" ref="K102" si="47">SUM(K90:K101)</f>
        <v>0</v>
      </c>
      <c r="L102" s="198">
        <f t="shared" ref="L102" si="48">SUM(L90:L101)</f>
        <v>0</v>
      </c>
      <c r="M102" s="198">
        <f t="shared" ref="M102" si="49">SUM(M90:M101)</f>
        <v>0</v>
      </c>
      <c r="N102" s="199"/>
    </row>
    <row r="103" spans="2:14" s="116" customFormat="1" ht="18" customHeight="1" x14ac:dyDescent="0.25">
      <c r="B103" s="446"/>
      <c r="C103" s="442"/>
      <c r="D103" s="174" t="s">
        <v>997</v>
      </c>
      <c r="E103" s="208"/>
      <c r="F103" s="184"/>
      <c r="G103" s="184"/>
      <c r="H103" s="184"/>
      <c r="I103" s="184"/>
      <c r="J103" s="184"/>
      <c r="K103" s="184"/>
      <c r="L103" s="184"/>
      <c r="M103" s="184">
        <f>SUM(E103:L103)</f>
        <v>0</v>
      </c>
      <c r="N103" s="192"/>
    </row>
    <row r="104" spans="2:14" s="116" customFormat="1" ht="18" customHeight="1" x14ac:dyDescent="0.25">
      <c r="B104" s="446"/>
      <c r="C104" s="289"/>
      <c r="D104" s="211" t="s">
        <v>998</v>
      </c>
      <c r="E104" s="209"/>
      <c r="F104" s="181"/>
      <c r="G104" s="181"/>
      <c r="H104" s="181"/>
      <c r="I104" s="181"/>
      <c r="J104" s="181"/>
      <c r="K104" s="181"/>
      <c r="L104" s="181"/>
      <c r="M104" s="181">
        <f t="shared" ref="M104:M114" si="50">SUM(E104:L104)</f>
        <v>0</v>
      </c>
      <c r="N104" s="193"/>
    </row>
    <row r="105" spans="2:14" s="116" customFormat="1" ht="18" customHeight="1" x14ac:dyDescent="0.25">
      <c r="B105" s="446"/>
      <c r="C105" s="289"/>
      <c r="D105" s="211" t="s">
        <v>999</v>
      </c>
      <c r="E105" s="209"/>
      <c r="F105" s="181"/>
      <c r="G105" s="181"/>
      <c r="H105" s="181"/>
      <c r="I105" s="181"/>
      <c r="J105" s="181"/>
      <c r="K105" s="181"/>
      <c r="L105" s="181"/>
      <c r="M105" s="181">
        <f t="shared" si="50"/>
        <v>0</v>
      </c>
      <c r="N105" s="193"/>
    </row>
    <row r="106" spans="2:14" s="116" customFormat="1" ht="18" customHeight="1" x14ac:dyDescent="0.25">
      <c r="B106" s="446"/>
      <c r="C106" s="289"/>
      <c r="D106" s="211" t="s">
        <v>1000</v>
      </c>
      <c r="E106" s="209"/>
      <c r="F106" s="181"/>
      <c r="G106" s="181"/>
      <c r="H106" s="181"/>
      <c r="I106" s="181"/>
      <c r="J106" s="181"/>
      <c r="K106" s="181"/>
      <c r="L106" s="181"/>
      <c r="M106" s="181">
        <f t="shared" si="50"/>
        <v>0</v>
      </c>
      <c r="N106" s="193"/>
    </row>
    <row r="107" spans="2:14" s="116" customFormat="1" ht="18" customHeight="1" x14ac:dyDescent="0.25">
      <c r="B107" s="446"/>
      <c r="C107" s="289"/>
      <c r="D107" s="211" t="s">
        <v>1001</v>
      </c>
      <c r="E107" s="209"/>
      <c r="F107" s="181"/>
      <c r="G107" s="181"/>
      <c r="H107" s="181"/>
      <c r="I107" s="181"/>
      <c r="J107" s="181"/>
      <c r="K107" s="181"/>
      <c r="L107" s="181"/>
      <c r="M107" s="181">
        <f t="shared" si="50"/>
        <v>0</v>
      </c>
      <c r="N107" s="193"/>
    </row>
    <row r="108" spans="2:14" s="116" customFormat="1" ht="18" customHeight="1" x14ac:dyDescent="0.25">
      <c r="B108" s="446"/>
      <c r="C108" s="289"/>
      <c r="D108" s="211" t="s">
        <v>1002</v>
      </c>
      <c r="E108" s="209"/>
      <c r="F108" s="181"/>
      <c r="G108" s="181"/>
      <c r="H108" s="181"/>
      <c r="I108" s="181"/>
      <c r="J108" s="181"/>
      <c r="K108" s="181"/>
      <c r="L108" s="181"/>
      <c r="M108" s="181">
        <f t="shared" si="50"/>
        <v>0</v>
      </c>
      <c r="N108" s="193"/>
    </row>
    <row r="109" spans="2:14" s="116" customFormat="1" ht="18" customHeight="1" x14ac:dyDescent="0.25">
      <c r="B109" s="446"/>
      <c r="C109" s="289"/>
      <c r="D109" s="211" t="s">
        <v>1003</v>
      </c>
      <c r="E109" s="209"/>
      <c r="F109" s="181"/>
      <c r="G109" s="181"/>
      <c r="H109" s="181"/>
      <c r="I109" s="181"/>
      <c r="J109" s="181"/>
      <c r="K109" s="181"/>
      <c r="L109" s="181"/>
      <c r="M109" s="181">
        <f t="shared" si="50"/>
        <v>0</v>
      </c>
      <c r="N109" s="193"/>
    </row>
    <row r="110" spans="2:14" s="116" customFormat="1" ht="18" customHeight="1" x14ac:dyDescent="0.25">
      <c r="B110" s="446"/>
      <c r="C110" s="289"/>
      <c r="D110" s="211" t="s">
        <v>1004</v>
      </c>
      <c r="E110" s="209"/>
      <c r="F110" s="181"/>
      <c r="G110" s="181"/>
      <c r="H110" s="181"/>
      <c r="I110" s="181"/>
      <c r="J110" s="181"/>
      <c r="K110" s="181"/>
      <c r="L110" s="181"/>
      <c r="M110" s="181">
        <f t="shared" si="50"/>
        <v>0</v>
      </c>
      <c r="N110" s="193"/>
    </row>
    <row r="111" spans="2:14" s="116" customFormat="1" ht="18" customHeight="1" x14ac:dyDescent="0.25">
      <c r="B111" s="446"/>
      <c r="C111" s="289"/>
      <c r="D111" s="211" t="s">
        <v>1005</v>
      </c>
      <c r="E111" s="209"/>
      <c r="F111" s="181"/>
      <c r="G111" s="181"/>
      <c r="H111" s="181"/>
      <c r="I111" s="181"/>
      <c r="J111" s="181"/>
      <c r="K111" s="181"/>
      <c r="L111" s="181"/>
      <c r="M111" s="181">
        <f t="shared" si="50"/>
        <v>0</v>
      </c>
      <c r="N111" s="193"/>
    </row>
    <row r="112" spans="2:14" s="116" customFormat="1" ht="18" customHeight="1" x14ac:dyDescent="0.25">
      <c r="B112" s="446"/>
      <c r="C112" s="289"/>
      <c r="D112" s="211" t="s">
        <v>1006</v>
      </c>
      <c r="E112" s="209"/>
      <c r="F112" s="181"/>
      <c r="G112" s="181"/>
      <c r="H112" s="181"/>
      <c r="I112" s="181"/>
      <c r="J112" s="181"/>
      <c r="K112" s="181"/>
      <c r="L112" s="181"/>
      <c r="M112" s="181">
        <f t="shared" si="50"/>
        <v>0</v>
      </c>
      <c r="N112" s="193"/>
    </row>
    <row r="113" spans="2:14" s="116" customFormat="1" ht="18" customHeight="1" x14ac:dyDescent="0.25">
      <c r="B113" s="446"/>
      <c r="C113" s="289"/>
      <c r="D113" s="211" t="s">
        <v>1007</v>
      </c>
      <c r="E113" s="209"/>
      <c r="F113" s="181"/>
      <c r="G113" s="181"/>
      <c r="H113" s="181"/>
      <c r="I113" s="181"/>
      <c r="J113" s="181"/>
      <c r="K113" s="181"/>
      <c r="L113" s="181"/>
      <c r="M113" s="181">
        <f t="shared" si="50"/>
        <v>0</v>
      </c>
      <c r="N113" s="193"/>
    </row>
    <row r="114" spans="2:14" s="116" customFormat="1" ht="18" customHeight="1" thickBot="1" x14ac:dyDescent="0.3">
      <c r="B114" s="446"/>
      <c r="C114" s="290"/>
      <c r="D114" s="212" t="s">
        <v>1008</v>
      </c>
      <c r="E114" s="196"/>
      <c r="F114" s="182"/>
      <c r="G114" s="182"/>
      <c r="H114" s="182"/>
      <c r="I114" s="182"/>
      <c r="J114" s="182"/>
      <c r="K114" s="182"/>
      <c r="L114" s="182"/>
      <c r="M114" s="182">
        <f t="shared" si="50"/>
        <v>0</v>
      </c>
      <c r="N114" s="194"/>
    </row>
    <row r="115" spans="2:14" s="116" customFormat="1" ht="18" customHeight="1" thickBot="1" x14ac:dyDescent="0.3">
      <c r="B115" s="446"/>
      <c r="C115" s="448" t="s">
        <v>1478</v>
      </c>
      <c r="D115" s="449"/>
      <c r="E115" s="189">
        <f>SUM(E103:E114)</f>
        <v>0</v>
      </c>
      <c r="F115" s="198">
        <f t="shared" ref="F115" si="51">SUM(F103:F114)</f>
        <v>0</v>
      </c>
      <c r="G115" s="198">
        <f t="shared" ref="G115" si="52">SUM(G103:G114)</f>
        <v>0</v>
      </c>
      <c r="H115" s="198">
        <f t="shared" ref="H115" si="53">SUM(H103:H114)</f>
        <v>0</v>
      </c>
      <c r="I115" s="198">
        <f t="shared" ref="I115" si="54">SUM(I103:I114)</f>
        <v>0</v>
      </c>
      <c r="J115" s="198">
        <f t="shared" ref="J115" si="55">SUM(J103:J114)</f>
        <v>0</v>
      </c>
      <c r="K115" s="198">
        <f t="shared" ref="K115" si="56">SUM(K103:K114)</f>
        <v>0</v>
      </c>
      <c r="L115" s="198">
        <f t="shared" ref="L115" si="57">SUM(L103:L114)</f>
        <v>0</v>
      </c>
      <c r="M115" s="198">
        <f t="shared" ref="M115" si="58">SUM(M103:M114)</f>
        <v>0</v>
      </c>
      <c r="N115" s="199"/>
    </row>
    <row r="116" spans="2:14" s="116" customFormat="1" ht="18" customHeight="1" x14ac:dyDescent="0.25">
      <c r="B116" s="446"/>
      <c r="C116" s="442"/>
      <c r="D116" s="174" t="s">
        <v>997</v>
      </c>
      <c r="E116" s="208"/>
      <c r="F116" s="184"/>
      <c r="G116" s="184"/>
      <c r="H116" s="184"/>
      <c r="I116" s="184"/>
      <c r="J116" s="184"/>
      <c r="K116" s="184"/>
      <c r="L116" s="184"/>
      <c r="M116" s="184">
        <f>SUM(E116:L116)</f>
        <v>0</v>
      </c>
      <c r="N116" s="192"/>
    </row>
    <row r="117" spans="2:14" s="116" customFormat="1" ht="18" customHeight="1" x14ac:dyDescent="0.25">
      <c r="B117" s="446"/>
      <c r="C117" s="289"/>
      <c r="D117" s="211" t="s">
        <v>998</v>
      </c>
      <c r="E117" s="209"/>
      <c r="F117" s="181"/>
      <c r="G117" s="181"/>
      <c r="H117" s="181"/>
      <c r="I117" s="181"/>
      <c r="J117" s="181"/>
      <c r="K117" s="181"/>
      <c r="L117" s="181"/>
      <c r="M117" s="181">
        <f t="shared" ref="M117:M127" si="59">SUM(E117:L117)</f>
        <v>0</v>
      </c>
      <c r="N117" s="193"/>
    </row>
    <row r="118" spans="2:14" s="116" customFormat="1" ht="18" customHeight="1" x14ac:dyDescent="0.25">
      <c r="B118" s="446"/>
      <c r="C118" s="289"/>
      <c r="D118" s="211" t="s">
        <v>999</v>
      </c>
      <c r="E118" s="209"/>
      <c r="F118" s="181"/>
      <c r="G118" s="181"/>
      <c r="H118" s="181"/>
      <c r="I118" s="181"/>
      <c r="J118" s="181"/>
      <c r="K118" s="181"/>
      <c r="L118" s="181"/>
      <c r="M118" s="181">
        <f t="shared" si="59"/>
        <v>0</v>
      </c>
      <c r="N118" s="193"/>
    </row>
    <row r="119" spans="2:14" s="116" customFormat="1" ht="18" customHeight="1" x14ac:dyDescent="0.25">
      <c r="B119" s="446"/>
      <c r="C119" s="289"/>
      <c r="D119" s="211" t="s">
        <v>1000</v>
      </c>
      <c r="E119" s="209"/>
      <c r="F119" s="181"/>
      <c r="G119" s="181"/>
      <c r="H119" s="181"/>
      <c r="I119" s="181"/>
      <c r="J119" s="181"/>
      <c r="K119" s="181"/>
      <c r="L119" s="181"/>
      <c r="M119" s="181">
        <f t="shared" si="59"/>
        <v>0</v>
      </c>
      <c r="N119" s="193"/>
    </row>
    <row r="120" spans="2:14" s="116" customFormat="1" ht="18" customHeight="1" x14ac:dyDescent="0.25">
      <c r="B120" s="446"/>
      <c r="C120" s="289"/>
      <c r="D120" s="211" t="s">
        <v>1001</v>
      </c>
      <c r="E120" s="209"/>
      <c r="F120" s="181"/>
      <c r="G120" s="181"/>
      <c r="H120" s="181"/>
      <c r="I120" s="181"/>
      <c r="J120" s="181"/>
      <c r="K120" s="181"/>
      <c r="L120" s="181"/>
      <c r="M120" s="181">
        <f t="shared" si="59"/>
        <v>0</v>
      </c>
      <c r="N120" s="193"/>
    </row>
    <row r="121" spans="2:14" s="116" customFormat="1" ht="18" customHeight="1" x14ac:dyDescent="0.25">
      <c r="B121" s="446"/>
      <c r="C121" s="289"/>
      <c r="D121" s="211" t="s">
        <v>1002</v>
      </c>
      <c r="E121" s="209"/>
      <c r="F121" s="181"/>
      <c r="G121" s="181"/>
      <c r="H121" s="181"/>
      <c r="I121" s="181"/>
      <c r="J121" s="181"/>
      <c r="K121" s="181"/>
      <c r="L121" s="181"/>
      <c r="M121" s="181">
        <f t="shared" si="59"/>
        <v>0</v>
      </c>
      <c r="N121" s="193"/>
    </row>
    <row r="122" spans="2:14" s="116" customFormat="1" ht="18" customHeight="1" x14ac:dyDescent="0.25">
      <c r="B122" s="446"/>
      <c r="C122" s="289"/>
      <c r="D122" s="211" t="s">
        <v>1003</v>
      </c>
      <c r="E122" s="209"/>
      <c r="F122" s="181"/>
      <c r="G122" s="181"/>
      <c r="H122" s="181"/>
      <c r="I122" s="181"/>
      <c r="J122" s="181"/>
      <c r="K122" s="181"/>
      <c r="L122" s="181"/>
      <c r="M122" s="181">
        <f t="shared" si="59"/>
        <v>0</v>
      </c>
      <c r="N122" s="193"/>
    </row>
    <row r="123" spans="2:14" s="116" customFormat="1" ht="18" customHeight="1" x14ac:dyDescent="0.25">
      <c r="B123" s="446"/>
      <c r="C123" s="289"/>
      <c r="D123" s="211" t="s">
        <v>1004</v>
      </c>
      <c r="E123" s="209"/>
      <c r="F123" s="181"/>
      <c r="G123" s="181"/>
      <c r="H123" s="181"/>
      <c r="I123" s="181"/>
      <c r="J123" s="181"/>
      <c r="K123" s="181"/>
      <c r="L123" s="181"/>
      <c r="M123" s="181">
        <f t="shared" si="59"/>
        <v>0</v>
      </c>
      <c r="N123" s="193"/>
    </row>
    <row r="124" spans="2:14" s="116" customFormat="1" ht="18" customHeight="1" x14ac:dyDescent="0.25">
      <c r="B124" s="446"/>
      <c r="C124" s="289"/>
      <c r="D124" s="211" t="s">
        <v>1005</v>
      </c>
      <c r="E124" s="209"/>
      <c r="F124" s="181"/>
      <c r="G124" s="181"/>
      <c r="H124" s="181"/>
      <c r="I124" s="181"/>
      <c r="J124" s="181"/>
      <c r="K124" s="181"/>
      <c r="L124" s="181"/>
      <c r="M124" s="181">
        <f t="shared" si="59"/>
        <v>0</v>
      </c>
      <c r="N124" s="193"/>
    </row>
    <row r="125" spans="2:14" s="116" customFormat="1" ht="18" customHeight="1" x14ac:dyDescent="0.25">
      <c r="B125" s="446"/>
      <c r="C125" s="289"/>
      <c r="D125" s="211" t="s">
        <v>1006</v>
      </c>
      <c r="E125" s="209"/>
      <c r="F125" s="181"/>
      <c r="G125" s="181"/>
      <c r="H125" s="181"/>
      <c r="I125" s="181"/>
      <c r="J125" s="181"/>
      <c r="K125" s="181"/>
      <c r="L125" s="181"/>
      <c r="M125" s="181">
        <f t="shared" si="59"/>
        <v>0</v>
      </c>
      <c r="N125" s="193"/>
    </row>
    <row r="126" spans="2:14" s="116" customFormat="1" ht="18" customHeight="1" x14ac:dyDescent="0.25">
      <c r="B126" s="446"/>
      <c r="C126" s="289"/>
      <c r="D126" s="211" t="s">
        <v>1007</v>
      </c>
      <c r="E126" s="209"/>
      <c r="F126" s="181"/>
      <c r="G126" s="181"/>
      <c r="H126" s="181"/>
      <c r="I126" s="181"/>
      <c r="J126" s="181"/>
      <c r="K126" s="181"/>
      <c r="L126" s="181"/>
      <c r="M126" s="181">
        <f t="shared" si="59"/>
        <v>0</v>
      </c>
      <c r="N126" s="193"/>
    </row>
    <row r="127" spans="2:14" s="116" customFormat="1" ht="18" customHeight="1" thickBot="1" x14ac:dyDescent="0.3">
      <c r="B127" s="446"/>
      <c r="C127" s="290"/>
      <c r="D127" s="212" t="s">
        <v>1008</v>
      </c>
      <c r="E127" s="196"/>
      <c r="F127" s="182"/>
      <c r="G127" s="182"/>
      <c r="H127" s="182"/>
      <c r="I127" s="182"/>
      <c r="J127" s="182"/>
      <c r="K127" s="182"/>
      <c r="L127" s="182"/>
      <c r="M127" s="182">
        <f t="shared" si="59"/>
        <v>0</v>
      </c>
      <c r="N127" s="194"/>
    </row>
    <row r="128" spans="2:14" s="116" customFormat="1" ht="18" customHeight="1" thickBot="1" x14ac:dyDescent="0.3">
      <c r="B128" s="446"/>
      <c r="C128" s="448" t="s">
        <v>1478</v>
      </c>
      <c r="D128" s="449"/>
      <c r="E128" s="189">
        <f>SUM(E116:E127)</f>
        <v>0</v>
      </c>
      <c r="F128" s="198">
        <f t="shared" ref="F128" si="60">SUM(F116:F127)</f>
        <v>0</v>
      </c>
      <c r="G128" s="198">
        <f t="shared" ref="G128" si="61">SUM(G116:G127)</f>
        <v>0</v>
      </c>
      <c r="H128" s="198">
        <f t="shared" ref="H128" si="62">SUM(H116:H127)</f>
        <v>0</v>
      </c>
      <c r="I128" s="198">
        <f t="shared" ref="I128" si="63">SUM(I116:I127)</f>
        <v>0</v>
      </c>
      <c r="J128" s="198">
        <f t="shared" ref="J128" si="64">SUM(J116:J127)</f>
        <v>0</v>
      </c>
      <c r="K128" s="198">
        <f t="shared" ref="K128" si="65">SUM(K116:K127)</f>
        <v>0</v>
      </c>
      <c r="L128" s="198">
        <f t="shared" ref="L128" si="66">SUM(L116:L127)</f>
        <v>0</v>
      </c>
      <c r="M128" s="198">
        <f t="shared" ref="M128" si="67">SUM(M116:M127)</f>
        <v>0</v>
      </c>
      <c r="N128" s="199"/>
    </row>
    <row r="129" spans="2:14" s="116" customFormat="1" ht="18" customHeight="1" x14ac:dyDescent="0.25">
      <c r="B129" s="446"/>
      <c r="C129" s="442"/>
      <c r="D129" s="174" t="s">
        <v>997</v>
      </c>
      <c r="E129" s="208"/>
      <c r="F129" s="184"/>
      <c r="G129" s="184"/>
      <c r="H129" s="184"/>
      <c r="I129" s="184"/>
      <c r="J129" s="184"/>
      <c r="K129" s="184"/>
      <c r="L129" s="184"/>
      <c r="M129" s="184">
        <f>SUM(E129:L129)</f>
        <v>0</v>
      </c>
      <c r="N129" s="192"/>
    </row>
    <row r="130" spans="2:14" s="116" customFormat="1" ht="18" customHeight="1" x14ac:dyDescent="0.25">
      <c r="B130" s="446"/>
      <c r="C130" s="289"/>
      <c r="D130" s="211" t="s">
        <v>998</v>
      </c>
      <c r="E130" s="209"/>
      <c r="F130" s="181"/>
      <c r="G130" s="181"/>
      <c r="H130" s="181"/>
      <c r="I130" s="181"/>
      <c r="J130" s="181"/>
      <c r="K130" s="181"/>
      <c r="L130" s="181"/>
      <c r="M130" s="181">
        <f t="shared" ref="M130:M140" si="68">SUM(E130:L130)</f>
        <v>0</v>
      </c>
      <c r="N130" s="193"/>
    </row>
    <row r="131" spans="2:14" s="116" customFormat="1" ht="18" customHeight="1" x14ac:dyDescent="0.25">
      <c r="B131" s="446"/>
      <c r="C131" s="289"/>
      <c r="D131" s="211" t="s">
        <v>999</v>
      </c>
      <c r="E131" s="209"/>
      <c r="F131" s="181"/>
      <c r="G131" s="181"/>
      <c r="H131" s="181"/>
      <c r="I131" s="181"/>
      <c r="J131" s="181"/>
      <c r="K131" s="181"/>
      <c r="L131" s="181"/>
      <c r="M131" s="181">
        <f t="shared" si="68"/>
        <v>0</v>
      </c>
      <c r="N131" s="193"/>
    </row>
    <row r="132" spans="2:14" s="116" customFormat="1" ht="18" customHeight="1" x14ac:dyDescent="0.25">
      <c r="B132" s="446"/>
      <c r="C132" s="289"/>
      <c r="D132" s="211" t="s">
        <v>1000</v>
      </c>
      <c r="E132" s="209"/>
      <c r="F132" s="181"/>
      <c r="G132" s="181"/>
      <c r="H132" s="181"/>
      <c r="I132" s="181"/>
      <c r="J132" s="181"/>
      <c r="K132" s="181"/>
      <c r="L132" s="181"/>
      <c r="M132" s="181">
        <f t="shared" si="68"/>
        <v>0</v>
      </c>
      <c r="N132" s="193"/>
    </row>
    <row r="133" spans="2:14" s="116" customFormat="1" ht="18" customHeight="1" x14ac:dyDescent="0.25">
      <c r="B133" s="446"/>
      <c r="C133" s="289"/>
      <c r="D133" s="211" t="s">
        <v>1001</v>
      </c>
      <c r="E133" s="209"/>
      <c r="F133" s="181"/>
      <c r="G133" s="181"/>
      <c r="H133" s="181"/>
      <c r="I133" s="181"/>
      <c r="J133" s="181"/>
      <c r="K133" s="181"/>
      <c r="L133" s="181"/>
      <c r="M133" s="181">
        <f t="shared" si="68"/>
        <v>0</v>
      </c>
      <c r="N133" s="193"/>
    </row>
    <row r="134" spans="2:14" s="116" customFormat="1" ht="18" customHeight="1" x14ac:dyDescent="0.25">
      <c r="B134" s="446"/>
      <c r="C134" s="289"/>
      <c r="D134" s="211" t="s">
        <v>1002</v>
      </c>
      <c r="E134" s="209"/>
      <c r="F134" s="181"/>
      <c r="G134" s="181"/>
      <c r="H134" s="181"/>
      <c r="I134" s="181"/>
      <c r="J134" s="181"/>
      <c r="K134" s="181"/>
      <c r="L134" s="181"/>
      <c r="M134" s="181">
        <f t="shared" si="68"/>
        <v>0</v>
      </c>
      <c r="N134" s="193"/>
    </row>
    <row r="135" spans="2:14" s="116" customFormat="1" ht="18" customHeight="1" x14ac:dyDescent="0.25">
      <c r="B135" s="446"/>
      <c r="C135" s="289"/>
      <c r="D135" s="211" t="s">
        <v>1003</v>
      </c>
      <c r="E135" s="209"/>
      <c r="F135" s="181"/>
      <c r="G135" s="181"/>
      <c r="H135" s="181"/>
      <c r="I135" s="181"/>
      <c r="J135" s="181"/>
      <c r="K135" s="181"/>
      <c r="L135" s="181"/>
      <c r="M135" s="181">
        <f t="shared" si="68"/>
        <v>0</v>
      </c>
      <c r="N135" s="193"/>
    </row>
    <row r="136" spans="2:14" s="116" customFormat="1" ht="18" customHeight="1" x14ac:dyDescent="0.25">
      <c r="B136" s="446"/>
      <c r="C136" s="289"/>
      <c r="D136" s="211" t="s">
        <v>1004</v>
      </c>
      <c r="E136" s="209"/>
      <c r="F136" s="181"/>
      <c r="G136" s="181"/>
      <c r="H136" s="181"/>
      <c r="I136" s="181"/>
      <c r="J136" s="181"/>
      <c r="K136" s="181"/>
      <c r="L136" s="181"/>
      <c r="M136" s="181">
        <f t="shared" si="68"/>
        <v>0</v>
      </c>
      <c r="N136" s="193"/>
    </row>
    <row r="137" spans="2:14" s="116" customFormat="1" ht="18" customHeight="1" x14ac:dyDescent="0.25">
      <c r="B137" s="446"/>
      <c r="C137" s="289"/>
      <c r="D137" s="211" t="s">
        <v>1005</v>
      </c>
      <c r="E137" s="209"/>
      <c r="F137" s="181"/>
      <c r="G137" s="181"/>
      <c r="H137" s="181"/>
      <c r="I137" s="181"/>
      <c r="J137" s="181"/>
      <c r="K137" s="181"/>
      <c r="L137" s="181"/>
      <c r="M137" s="181">
        <f t="shared" si="68"/>
        <v>0</v>
      </c>
      <c r="N137" s="193"/>
    </row>
    <row r="138" spans="2:14" s="116" customFormat="1" ht="18" customHeight="1" x14ac:dyDescent="0.25">
      <c r="B138" s="446"/>
      <c r="C138" s="289"/>
      <c r="D138" s="211" t="s">
        <v>1006</v>
      </c>
      <c r="E138" s="209"/>
      <c r="F138" s="181"/>
      <c r="G138" s="181"/>
      <c r="H138" s="181"/>
      <c r="I138" s="181"/>
      <c r="J138" s="181"/>
      <c r="K138" s="181"/>
      <c r="L138" s="181"/>
      <c r="M138" s="181">
        <f t="shared" si="68"/>
        <v>0</v>
      </c>
      <c r="N138" s="193"/>
    </row>
    <row r="139" spans="2:14" s="116" customFormat="1" ht="18" customHeight="1" x14ac:dyDescent="0.25">
      <c r="B139" s="446"/>
      <c r="C139" s="289"/>
      <c r="D139" s="211" t="s">
        <v>1007</v>
      </c>
      <c r="E139" s="209"/>
      <c r="F139" s="181"/>
      <c r="G139" s="181"/>
      <c r="H139" s="181"/>
      <c r="I139" s="181"/>
      <c r="J139" s="181"/>
      <c r="K139" s="181"/>
      <c r="L139" s="181"/>
      <c r="M139" s="181">
        <f t="shared" si="68"/>
        <v>0</v>
      </c>
      <c r="N139" s="193"/>
    </row>
    <row r="140" spans="2:14" s="116" customFormat="1" ht="18" customHeight="1" thickBot="1" x14ac:dyDescent="0.3">
      <c r="B140" s="446"/>
      <c r="C140" s="290"/>
      <c r="D140" s="212" t="s">
        <v>1008</v>
      </c>
      <c r="E140" s="196"/>
      <c r="F140" s="182"/>
      <c r="G140" s="182"/>
      <c r="H140" s="182"/>
      <c r="I140" s="182"/>
      <c r="J140" s="182"/>
      <c r="K140" s="182"/>
      <c r="L140" s="182"/>
      <c r="M140" s="182">
        <f t="shared" si="68"/>
        <v>0</v>
      </c>
      <c r="N140" s="194"/>
    </row>
    <row r="141" spans="2:14" s="116" customFormat="1" ht="18" customHeight="1" thickBot="1" x14ac:dyDescent="0.3">
      <c r="B141" s="447"/>
      <c r="C141" s="315" t="s">
        <v>1478</v>
      </c>
      <c r="D141" s="317"/>
      <c r="E141" s="188">
        <f>SUM(E129:E140)</f>
        <v>0</v>
      </c>
      <c r="F141" s="201">
        <f t="shared" ref="F141" si="69">SUM(F129:F140)</f>
        <v>0</v>
      </c>
      <c r="G141" s="201">
        <f t="shared" ref="G141" si="70">SUM(G129:G140)</f>
        <v>0</v>
      </c>
      <c r="H141" s="201">
        <f t="shared" ref="H141" si="71">SUM(H129:H140)</f>
        <v>0</v>
      </c>
      <c r="I141" s="201">
        <f t="shared" ref="I141" si="72">SUM(I129:I140)</f>
        <v>0</v>
      </c>
      <c r="J141" s="201">
        <f t="shared" ref="J141" si="73">SUM(J129:J140)</f>
        <v>0</v>
      </c>
      <c r="K141" s="201">
        <f t="shared" ref="K141" si="74">SUM(K129:K140)</f>
        <v>0</v>
      </c>
      <c r="L141" s="201">
        <f t="shared" ref="L141" si="75">SUM(L129:L140)</f>
        <v>0</v>
      </c>
      <c r="M141" s="201">
        <f t="shared" ref="M141" si="76">SUM(M129:M140)</f>
        <v>0</v>
      </c>
      <c r="N141" s="202"/>
    </row>
    <row r="142" spans="2:14" s="116" customFormat="1" ht="28.5" customHeight="1" x14ac:dyDescent="0.25">
      <c r="B142" s="450" t="s">
        <v>1479</v>
      </c>
      <c r="C142" s="451"/>
      <c r="D142" s="451"/>
      <c r="E142" s="203">
        <f>+E141+E128+E115+E102+E89</f>
        <v>0</v>
      </c>
      <c r="F142" s="203">
        <f t="shared" ref="F142" si="77">+F141+F128+F115+F102+F89</f>
        <v>0</v>
      </c>
      <c r="G142" s="203">
        <f t="shared" ref="G142" si="78">+G141+G128+G115+G102+G89</f>
        <v>0</v>
      </c>
      <c r="H142" s="203">
        <f t="shared" ref="H142" si="79">+H141+H128+H115+H102+H89</f>
        <v>0</v>
      </c>
      <c r="I142" s="203">
        <f t="shared" ref="I142" si="80">+I141+I128+I115+I102+I89</f>
        <v>0</v>
      </c>
      <c r="J142" s="203">
        <f t="shared" ref="J142" si="81">+J141+J128+J115+J102+J89</f>
        <v>0</v>
      </c>
      <c r="K142" s="203">
        <f t="shared" ref="K142" si="82">+K141+K128+K115+K102+K89</f>
        <v>0</v>
      </c>
      <c r="L142" s="203">
        <f t="shared" ref="L142" si="83">+L141+L128+L115+L102+L89</f>
        <v>0</v>
      </c>
      <c r="M142" s="203">
        <f t="shared" ref="M142" si="84">+M141+M128+M115+M102+M89</f>
        <v>0</v>
      </c>
      <c r="N142" s="204"/>
    </row>
    <row r="143" spans="2:14" s="116" customFormat="1" ht="28.5" customHeight="1" thickBot="1" x14ac:dyDescent="0.3">
      <c r="B143" s="452" t="s">
        <v>1463</v>
      </c>
      <c r="C143" s="453"/>
      <c r="D143" s="453"/>
      <c r="E143" s="205">
        <f>+E142+E76</f>
        <v>0</v>
      </c>
      <c r="F143" s="205">
        <f t="shared" ref="F143:N143" si="85">+F142+F76</f>
        <v>0</v>
      </c>
      <c r="G143" s="205">
        <f t="shared" si="85"/>
        <v>0</v>
      </c>
      <c r="H143" s="205">
        <f t="shared" si="85"/>
        <v>0</v>
      </c>
      <c r="I143" s="205">
        <f t="shared" si="85"/>
        <v>0</v>
      </c>
      <c r="J143" s="205">
        <f t="shared" si="85"/>
        <v>0</v>
      </c>
      <c r="K143" s="205">
        <f t="shared" si="85"/>
        <v>0</v>
      </c>
      <c r="L143" s="205">
        <f t="shared" si="85"/>
        <v>0</v>
      </c>
      <c r="M143" s="205">
        <f t="shared" si="85"/>
        <v>0</v>
      </c>
      <c r="N143" s="206">
        <f t="shared" si="85"/>
        <v>0</v>
      </c>
    </row>
  </sheetData>
  <mergeCells count="35">
    <mergeCell ref="B142:D142"/>
    <mergeCell ref="B143:D143"/>
    <mergeCell ref="C5:M5"/>
    <mergeCell ref="C6:M6"/>
    <mergeCell ref="C7:M7"/>
    <mergeCell ref="C103:C114"/>
    <mergeCell ref="C115:D115"/>
    <mergeCell ref="C116:C127"/>
    <mergeCell ref="C128:D128"/>
    <mergeCell ref="C129:C140"/>
    <mergeCell ref="C141:D141"/>
    <mergeCell ref="B11:B75"/>
    <mergeCell ref="C23:D23"/>
    <mergeCell ref="C11:C22"/>
    <mergeCell ref="C24:C35"/>
    <mergeCell ref="C36:D36"/>
    <mergeCell ref="C77:C88"/>
    <mergeCell ref="B77:B141"/>
    <mergeCell ref="C89:D89"/>
    <mergeCell ref="C90:C101"/>
    <mergeCell ref="C102:D102"/>
    <mergeCell ref="N9:N10"/>
    <mergeCell ref="C37:C48"/>
    <mergeCell ref="C49:D49"/>
    <mergeCell ref="C50:C61"/>
    <mergeCell ref="B76:D76"/>
    <mergeCell ref="C62:D62"/>
    <mergeCell ref="C63:C74"/>
    <mergeCell ref="C75:D75"/>
    <mergeCell ref="D1:K2"/>
    <mergeCell ref="C4:M4"/>
    <mergeCell ref="B9:B10"/>
    <mergeCell ref="C9:C10"/>
    <mergeCell ref="D9:D10"/>
    <mergeCell ref="E9:M9"/>
  </mergeCells>
  <dataValidations count="14">
    <dataValidation type="list" allowBlank="1" showInputMessage="1" showErrorMessage="1" sqref="C4" xr:uid="{00000000-0002-0000-0600-000000000000}">
      <formula1>PROYECTOS</formula1>
    </dataValidation>
    <dataValidation allowBlank="1" showInputMessage="1" showErrorMessage="1" promptTitle="Actividad" prompt="Inserte las filas necesarias y registre por cada uno de los productos del proyecto las actividades que lo conforman." sqref="C9:C10" xr:uid="{00000000-0002-0000-0600-000001000000}"/>
    <dataValidation allowBlank="1" showInputMessage="1" showErrorMessage="1" promptTitle="Indicador de Producto" prompt="Registre por uno de los indicadores que fueron formulados para cada producto  " sqref="C75 C11 C128:C129 C36:C37 C49:C50 C62:C63 C141 C77 C89:C90 C102:C103 C115:C116 C24" xr:uid="{00000000-0002-0000-0600-000002000000}"/>
    <dataValidation allowBlank="1" showInputMessage="1" showErrorMessage="1" promptTitle="Total" prompt="Corresponde a la sumatoria de los registros de obligaciones mensuales realizados para cada año del horizonte del proyecto " sqref="M10" xr:uid="{00000000-0002-0000-0600-000003000000}"/>
    <dataValidation allowBlank="1" showInputMessage="1" showErrorMessage="1" promptTitle="AÑO ___" prompt="Registre por cada mes del año las obligaciones generadas." sqref="E10:L10" xr:uid="{00000000-0002-0000-0600-000004000000}"/>
    <dataValidation allowBlank="1" showInputMessage="1" showErrorMessage="1" promptTitle="Avance Financiero" prompt="Registre por cada año, con periodicidad mensual las obligaciones de cada una de las actividades que conforman el proyecto." sqref="E9:M9" xr:uid="{00000000-0002-0000-0600-000005000000}"/>
    <dataValidation allowBlank="1" showInputMessage="1" showErrorMessage="1" promptTitle="Justificacion seguimiento" prompt="Registre de manera clara y concreta la información que justifique el valor por obligaciones registrado." sqref="N9:N10" xr:uid="{00000000-0002-0000-0600-000006000000}"/>
    <dataValidation allowBlank="1" showInputMessage="1" showErrorMessage="1" promptTitle="Nombre del Proyecto" prompt="Ubique el cursor en la celda a diligenciar, despliegue la flecha y elija el proyecto a trabajar." sqref="B4" xr:uid="{00000000-0002-0000-0600-000007000000}"/>
    <dataValidation allowBlank="1" showInputMessage="1" showErrorMessage="1" promptTitle="BPIN del proyecto " prompt="Esta celda se diligencia automáticamente, una vez escogido el Nombre del Proyecto." sqref="B5" xr:uid="{00000000-0002-0000-0600-000008000000}"/>
    <dataValidation allowBlank="1" showInputMessage="1" showErrorMessage="1" error=" " promptTitle="Código presupuestal" prompt="Esta celda se diligencia automáticamente, una vez escogido el Nombre del Proyecto." sqref="B6" xr:uid="{00000000-0002-0000-0600-000009000000}"/>
    <dataValidation allowBlank="1" showInputMessage="1" showErrorMessage="1" promptTitle="Objetivo del proyecto " prompt="Esta celda se diligencia automáticamente, una vez escogido el Nombre del Proyecto." sqref="B7" xr:uid="{00000000-0002-0000-0600-00000A000000}"/>
    <dataValidation allowBlank="1" showInputMessage="1" showErrorMessage="1" promptTitle="Productos" prompt="Inserte la cantidad de filas que se requieran y registre todos los productos que hacen parte de cada uno de los objetivos específicos." sqref="B9:B10" xr:uid="{00000000-0002-0000-0600-00000B000000}"/>
    <dataValidation allowBlank="1" showInputMessage="1" showErrorMessage="1" promptTitle="Reporte" prompt="En esta columna se deberá tener por cada producto registrado una fila de formulación con los datos iniciales y una segunda fila para el registro del seguimiento por cada uno de los años del proyecto." sqref="D9:D10" xr:uid="{00000000-0002-0000-0600-00000C000000}"/>
    <dataValidation allowBlank="1" showInputMessage="1" showErrorMessage="1" promptTitle="Indicador de Producto" prompt="Registre por uno de los indicadores que fueron formulados para cada producto." sqref="C23:D23" xr:uid="{00000000-0002-0000-0600-00000D000000}"/>
  </dataValidations>
  <printOptions horizontalCentered="1" verticalCentered="1"/>
  <pageMargins left="0.43307086614173229" right="0.23622047244094491" top="0.74803149606299213" bottom="0.74803149606299213" header="0.31496062992125984" footer="0.31496062992125984"/>
  <pageSetup paperSize="14" scale="33" orientation="landscape" r:id="rId1"/>
  <headerFooter>
    <oddFooter>&amp;RDE01-F17 Vr 6 (2024-02-29)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tabColor theme="9"/>
  </sheetPr>
  <dimension ref="A2:AH1106"/>
  <sheetViews>
    <sheetView topLeftCell="O1" workbookViewId="0">
      <selection activeCell="S1118" sqref="S1118"/>
    </sheetView>
  </sheetViews>
  <sheetFormatPr baseColWidth="10" defaultColWidth="11.42578125" defaultRowHeight="20.25" customHeight="1" thickBottom="1" x14ac:dyDescent="0.3"/>
  <cols>
    <col min="1" max="1" width="14.7109375" style="8" customWidth="1"/>
    <col min="2" max="2" width="11.42578125" style="8"/>
    <col min="3" max="3" width="27.85546875" style="8" customWidth="1"/>
    <col min="4" max="4" width="23" style="8" customWidth="1"/>
    <col min="5" max="5" width="11.42578125" style="8"/>
    <col min="6" max="6" width="74" style="25" customWidth="1"/>
    <col min="7" max="7" width="26.85546875" style="93" customWidth="1"/>
    <col min="8" max="9" width="49" style="98" customWidth="1"/>
    <col min="10" max="10" width="24.7109375" style="103" customWidth="1"/>
    <col min="11" max="11" width="26.28515625" style="104" customWidth="1"/>
    <col min="12" max="12" width="70" style="94" customWidth="1"/>
    <col min="13" max="14" width="46.28515625" style="94" customWidth="1"/>
    <col min="15" max="15" width="50.7109375" style="94" customWidth="1"/>
    <col min="16" max="16" width="11.42578125" style="8" customWidth="1"/>
    <col min="17" max="17" width="19.5703125" style="8" customWidth="1"/>
    <col min="18" max="18" width="32.85546875" style="8" customWidth="1"/>
    <col min="19" max="19" width="37.42578125" style="8" customWidth="1"/>
    <col min="20" max="20" width="39.85546875" style="8" customWidth="1"/>
    <col min="21" max="21" width="32.85546875" style="8" customWidth="1"/>
    <col min="22" max="22" width="23.5703125" style="8" customWidth="1"/>
    <col min="23" max="23" width="11.42578125" style="8"/>
    <col min="24" max="24" width="24.5703125" style="8" customWidth="1"/>
    <col min="25" max="28" width="11.42578125" style="8"/>
    <col min="29" max="29" width="36.5703125" style="8" customWidth="1"/>
    <col min="30" max="30" width="20.7109375" style="8" customWidth="1"/>
    <col min="31" max="32" width="47.5703125" style="25" customWidth="1"/>
    <col min="33" max="33" width="47.5703125" style="8" customWidth="1"/>
    <col min="34" max="34" width="34.85546875" style="102" customWidth="1"/>
    <col min="35" max="16384" width="11.42578125" style="8"/>
  </cols>
  <sheetData>
    <row r="2" spans="1:34" ht="20.25" customHeight="1" thickBot="1" x14ac:dyDescent="0.3">
      <c r="A2" s="91" t="s">
        <v>1010</v>
      </c>
      <c r="C2" s="91" t="s">
        <v>1010</v>
      </c>
      <c r="D2" s="91" t="s">
        <v>1011</v>
      </c>
      <c r="F2" s="91" t="s">
        <v>1120</v>
      </c>
      <c r="G2" s="93" t="s">
        <v>1121</v>
      </c>
      <c r="H2" s="98" t="s">
        <v>1244</v>
      </c>
      <c r="I2" s="90" t="s">
        <v>19</v>
      </c>
      <c r="J2" s="8" t="s">
        <v>1437</v>
      </c>
      <c r="K2" s="8" t="s">
        <v>1438</v>
      </c>
      <c r="L2" s="99" t="s">
        <v>1121</v>
      </c>
      <c r="M2" s="100" t="s">
        <v>1122</v>
      </c>
      <c r="N2" s="100" t="s">
        <v>1255</v>
      </c>
      <c r="O2" s="100" t="s">
        <v>1256</v>
      </c>
      <c r="P2" s="100" t="s">
        <v>1257</v>
      </c>
      <c r="Q2" s="100"/>
      <c r="R2" s="105" t="s">
        <v>1123</v>
      </c>
      <c r="S2" s="100" t="s">
        <v>1258</v>
      </c>
      <c r="T2" s="100"/>
      <c r="U2" s="100" t="s">
        <v>1124</v>
      </c>
      <c r="X2" t="s">
        <v>1383</v>
      </c>
      <c r="Y2" t="s">
        <v>1384</v>
      </c>
      <c r="Z2"/>
      <c r="AC2" s="95" t="s">
        <v>1125</v>
      </c>
      <c r="AD2" s="8" t="str">
        <f>VLOOKUP(AC2,$F$3:$G$12,2,0)</f>
        <v>2018011000118</v>
      </c>
      <c r="AE2" s="25" t="s">
        <v>1393</v>
      </c>
      <c r="AG2" s="8" t="e">
        <f>VLOOKUP(AE2,$T$3:$V$93,2,0)</f>
        <v>#N/A</v>
      </c>
      <c r="AH2" s="102">
        <v>99697536</v>
      </c>
    </row>
    <row r="3" spans="1:34" ht="20.25" hidden="1" customHeight="1" x14ac:dyDescent="0.25">
      <c r="A3" s="8" t="s">
        <v>1119</v>
      </c>
      <c r="C3" s="8" t="s">
        <v>1119</v>
      </c>
      <c r="D3" s="92" t="s">
        <v>26</v>
      </c>
      <c r="F3" s="95" t="s">
        <v>1196</v>
      </c>
      <c r="G3" t="s">
        <v>1234</v>
      </c>
      <c r="H3" s="95" t="s">
        <v>1245</v>
      </c>
      <c r="I3" s="95" t="str">
        <f>VLOOKUP(F3,$X$2:$Y$11,2,0)</f>
        <v>C-3503-0200-0009-40401c</v>
      </c>
      <c r="J3" s="8" t="s">
        <v>1292</v>
      </c>
      <c r="K3" s="8" t="str">
        <f>+CONCATENATE(L3,"PROD",Q3)</f>
        <v>2018011000102PROD1</v>
      </c>
      <c r="L3" s="101">
        <v>2018011000102</v>
      </c>
      <c r="M3" s="100" t="s">
        <v>1196</v>
      </c>
      <c r="N3" s="100" t="s">
        <v>1259</v>
      </c>
      <c r="O3" s="100" t="s">
        <v>1260</v>
      </c>
      <c r="P3" s="100" t="str">
        <f>+CONCATENATE(N3,"PROD",Q3)</f>
        <v>2018011000102OBJ1PROD1</v>
      </c>
      <c r="Q3" s="100">
        <v>1</v>
      </c>
      <c r="R3" s="105" t="s">
        <v>1199</v>
      </c>
      <c r="S3" s="100" t="str">
        <f>+CONCATENATE(P3,"ACT",T3)</f>
        <v>2018011000102OBJ1PROD1ACT1</v>
      </c>
      <c r="T3" s="100">
        <v>1</v>
      </c>
      <c r="U3" s="100" t="s">
        <v>1200</v>
      </c>
      <c r="V3" s="8" t="str">
        <f t="shared" ref="V3:V50" si="0">+J3</f>
        <v>2018011000102ACT1</v>
      </c>
      <c r="W3" s="8">
        <v>1</v>
      </c>
      <c r="X3" t="s">
        <v>1138</v>
      </c>
      <c r="Y3" t="s">
        <v>1385</v>
      </c>
      <c r="Z3"/>
      <c r="AC3" s="8" t="str">
        <f>+AC2</f>
        <v>FORTALECIMIENTO DE LA ATENCIÓN Y PROMOCIÓN DE TRÁMITES Y SERVICIOS EN EL MARCO DEL SISTEMA DE PROPIEDAD INDUSTRIAL A NIVEL  NACIONAL</v>
      </c>
      <c r="AD3" s="8" t="str">
        <f t="shared" ref="AD3:AD50" si="1">VLOOKUP(AC3,$F$3:$G$12,2,0)</f>
        <v>2018011000118</v>
      </c>
      <c r="AE3" s="25" t="s">
        <v>1394</v>
      </c>
      <c r="AG3" s="8" t="e">
        <f t="shared" ref="AG3:AG50" si="2">VLOOKUP(AE3,$T$3:$V$93,2,0)</f>
        <v>#N/A</v>
      </c>
      <c r="AH3" s="102">
        <v>980997260</v>
      </c>
    </row>
    <row r="4" spans="1:34" ht="20.25" hidden="1" customHeight="1" x14ac:dyDescent="0.25">
      <c r="A4" s="8" t="s">
        <v>1108</v>
      </c>
      <c r="C4" s="92" t="s">
        <v>1108</v>
      </c>
      <c r="D4" s="92" t="s">
        <v>516</v>
      </c>
      <c r="F4" s="95" t="s">
        <v>1181</v>
      </c>
      <c r="G4" t="s">
        <v>1235</v>
      </c>
      <c r="H4" s="95" t="s">
        <v>1246</v>
      </c>
      <c r="I4" s="95" t="str">
        <f>VLOOKUP(F4,$X$2:$Y$11,2,0)</f>
        <v>C-3599-0200-0005-53105b</v>
      </c>
      <c r="J4" s="8" t="s">
        <v>1293</v>
      </c>
      <c r="K4" s="8" t="str">
        <f t="shared" ref="K4:K67" si="3">+CONCATENATE(L4,"PROD",Q4)</f>
        <v>2018011000102PROD1</v>
      </c>
      <c r="L4" s="101">
        <v>2018011000102</v>
      </c>
      <c r="M4" s="100" t="s">
        <v>1196</v>
      </c>
      <c r="N4" s="100" t="s">
        <v>1259</v>
      </c>
      <c r="O4" s="100" t="s">
        <v>1260</v>
      </c>
      <c r="P4" s="100" t="str">
        <f t="shared" ref="P4:P67" si="4">+CONCATENATE(N4,"PROD",Q4)</f>
        <v>2018011000102OBJ1PROD1</v>
      </c>
      <c r="Q4" s="100">
        <v>1</v>
      </c>
      <c r="R4" s="105" t="s">
        <v>1199</v>
      </c>
      <c r="S4" s="100" t="str">
        <f t="shared" ref="S4:S67" si="5">+CONCATENATE(P4,"ACT",T4)</f>
        <v>2018011000102OBJ1PROD1ACT2</v>
      </c>
      <c r="T4" s="100">
        <v>2</v>
      </c>
      <c r="U4" s="100" t="s">
        <v>1201</v>
      </c>
      <c r="V4" s="8" t="str">
        <f t="shared" si="0"/>
        <v>2018011000102ACT2</v>
      </c>
      <c r="W4" s="8">
        <f>+W3+1</f>
        <v>2</v>
      </c>
      <c r="X4" t="s">
        <v>1152</v>
      </c>
      <c r="Y4" t="s">
        <v>1386</v>
      </c>
      <c r="Z4"/>
      <c r="AC4" s="8" t="str">
        <f>+AC3</f>
        <v>FORTALECIMIENTO DE LA ATENCIÓN Y PROMOCIÓN DE TRÁMITES Y SERVICIOS EN EL MARCO DEL SISTEMA DE PROPIEDAD INDUSTRIAL A NIVEL  NACIONAL</v>
      </c>
      <c r="AD4" s="8" t="str">
        <f t="shared" si="1"/>
        <v>2018011000118</v>
      </c>
      <c r="AE4" s="25" t="s">
        <v>1395</v>
      </c>
      <c r="AG4" s="8" t="e">
        <f t="shared" si="2"/>
        <v>#N/A</v>
      </c>
      <c r="AH4" s="102">
        <v>50000000</v>
      </c>
    </row>
    <row r="5" spans="1:34" ht="20.25" hidden="1" customHeight="1" x14ac:dyDescent="0.25">
      <c r="A5" s="8" t="s">
        <v>1012</v>
      </c>
      <c r="C5" s="92" t="s">
        <v>1108</v>
      </c>
      <c r="D5" s="92" t="s">
        <v>239</v>
      </c>
      <c r="F5" s="95" t="s">
        <v>1158</v>
      </c>
      <c r="G5" t="s">
        <v>1236</v>
      </c>
      <c r="H5" s="95" t="s">
        <v>1247</v>
      </c>
      <c r="I5" s="95" t="str">
        <f>VLOOKUP(F5,$X$2:$Y$11,2,0)</f>
        <v>C-3503-0200-0012-20104c</v>
      </c>
      <c r="J5" s="8" t="s">
        <v>1294</v>
      </c>
      <c r="K5" s="8" t="str">
        <f t="shared" si="3"/>
        <v>2018011000102PROD1</v>
      </c>
      <c r="L5" s="101">
        <v>2018011000102</v>
      </c>
      <c r="M5" s="100" t="s">
        <v>1196</v>
      </c>
      <c r="N5" s="100" t="s">
        <v>1259</v>
      </c>
      <c r="O5" s="100" t="s">
        <v>1260</v>
      </c>
      <c r="P5" s="100" t="str">
        <f t="shared" si="4"/>
        <v>2018011000102OBJ1PROD1</v>
      </c>
      <c r="Q5" s="100">
        <v>1</v>
      </c>
      <c r="R5" s="105" t="s">
        <v>1199</v>
      </c>
      <c r="S5" s="100" t="str">
        <f t="shared" si="5"/>
        <v>2018011000102OBJ1PROD1ACT3</v>
      </c>
      <c r="T5" s="100">
        <v>3</v>
      </c>
      <c r="U5" s="100" t="s">
        <v>1202</v>
      </c>
      <c r="V5" s="8" t="str">
        <f t="shared" si="0"/>
        <v>2018011000102ACT3</v>
      </c>
      <c r="W5" s="8">
        <f t="shared" ref="W5:W68" si="6">+W4+1</f>
        <v>3</v>
      </c>
      <c r="X5" t="s">
        <v>1158</v>
      </c>
      <c r="Y5" t="s">
        <v>1387</v>
      </c>
      <c r="Z5"/>
      <c r="AC5" s="8" t="str">
        <f>+AC4</f>
        <v>FORTALECIMIENTO DE LA ATENCIÓN Y PROMOCIÓN DE TRÁMITES Y SERVICIOS EN EL MARCO DEL SISTEMA DE PROPIEDAD INDUSTRIAL A NIVEL  NACIONAL</v>
      </c>
      <c r="AD5" s="8" t="str">
        <f t="shared" si="1"/>
        <v>2018011000118</v>
      </c>
      <c r="AE5" s="25" t="s">
        <v>1129</v>
      </c>
      <c r="AG5" s="8" t="e">
        <f t="shared" si="2"/>
        <v>#N/A</v>
      </c>
      <c r="AH5" s="102">
        <v>4994777454</v>
      </c>
    </row>
    <row r="6" spans="1:34" ht="20.25" hidden="1" customHeight="1" x14ac:dyDescent="0.25">
      <c r="A6" s="8" t="s">
        <v>416</v>
      </c>
      <c r="C6" s="92" t="s">
        <v>1012</v>
      </c>
      <c r="D6" s="92" t="s">
        <v>31</v>
      </c>
      <c r="F6" s="95" t="s">
        <v>1125</v>
      </c>
      <c r="G6" t="s">
        <v>1237</v>
      </c>
      <c r="H6" s="95" t="s">
        <v>1248</v>
      </c>
      <c r="I6" s="95" t="s">
        <v>1384</v>
      </c>
      <c r="J6" s="8" t="s">
        <v>1295</v>
      </c>
      <c r="K6" s="8" t="str">
        <f t="shared" si="3"/>
        <v>2018011000102PROD1</v>
      </c>
      <c r="L6" s="101">
        <v>2018011000102</v>
      </c>
      <c r="M6" s="100" t="s">
        <v>1196</v>
      </c>
      <c r="N6" s="100" t="s">
        <v>1259</v>
      </c>
      <c r="O6" s="100" t="s">
        <v>1260</v>
      </c>
      <c r="P6" s="100" t="str">
        <f t="shared" si="4"/>
        <v>2018011000102OBJ1PROD1</v>
      </c>
      <c r="Q6" s="100">
        <v>1</v>
      </c>
      <c r="R6" s="105" t="s">
        <v>1199</v>
      </c>
      <c r="S6" s="100" t="str">
        <f t="shared" si="5"/>
        <v>2018011000102OBJ1PROD1ACT4</v>
      </c>
      <c r="T6" s="100">
        <v>4</v>
      </c>
      <c r="U6" s="100" t="s">
        <v>1203</v>
      </c>
      <c r="V6" s="8" t="str">
        <f t="shared" si="0"/>
        <v>2018011000102ACT4</v>
      </c>
      <c r="W6" s="8">
        <f t="shared" si="6"/>
        <v>4</v>
      </c>
      <c r="X6" t="s">
        <v>1171</v>
      </c>
      <c r="Y6" t="s">
        <v>1388</v>
      </c>
      <c r="Z6"/>
      <c r="AC6" s="8" t="str">
        <f>+AC5</f>
        <v>FORTALECIMIENTO DE LA ATENCIÓN Y PROMOCIÓN DE TRÁMITES Y SERVICIOS EN EL MARCO DEL SISTEMA DE PROPIEDAD INDUSTRIAL A NIVEL  NACIONAL</v>
      </c>
      <c r="AD6" s="8" t="str">
        <f t="shared" si="1"/>
        <v>2018011000118</v>
      </c>
      <c r="AE6" s="25" t="s">
        <v>1396</v>
      </c>
      <c r="AG6" s="8" t="e">
        <f t="shared" si="2"/>
        <v>#N/A</v>
      </c>
      <c r="AH6" s="102">
        <v>50539960</v>
      </c>
    </row>
    <row r="7" spans="1:34" ht="20.25" hidden="1" customHeight="1" x14ac:dyDescent="0.25">
      <c r="A7" s="8" t="s">
        <v>1024</v>
      </c>
      <c r="C7" s="92" t="s">
        <v>1012</v>
      </c>
      <c r="D7" s="92" t="s">
        <v>33</v>
      </c>
      <c r="F7" s="95" t="s">
        <v>1152</v>
      </c>
      <c r="G7" t="s">
        <v>1238</v>
      </c>
      <c r="H7" s="95" t="s">
        <v>1249</v>
      </c>
      <c r="I7" s="95" t="str">
        <f t="shared" ref="I7:I12" si="7">VLOOKUP(F7,$X$2:$Y$11,2,0)</f>
        <v>C-3503-0200-0011-40401c</v>
      </c>
      <c r="J7" s="8" t="s">
        <v>1296</v>
      </c>
      <c r="K7" s="8" t="str">
        <f t="shared" si="3"/>
        <v>2018011000102PROD1</v>
      </c>
      <c r="L7" s="101">
        <v>2018011000102</v>
      </c>
      <c r="M7" s="100" t="s">
        <v>1196</v>
      </c>
      <c r="N7" s="100" t="s">
        <v>1259</v>
      </c>
      <c r="O7" s="100" t="s">
        <v>1260</v>
      </c>
      <c r="P7" s="100" t="str">
        <f t="shared" si="4"/>
        <v>2018011000102OBJ1PROD1</v>
      </c>
      <c r="Q7" s="100">
        <v>1</v>
      </c>
      <c r="R7" s="105" t="s">
        <v>1199</v>
      </c>
      <c r="S7" s="100" t="str">
        <f t="shared" si="5"/>
        <v>2018011000102OBJ1PROD1ACT5</v>
      </c>
      <c r="T7" s="100">
        <v>5</v>
      </c>
      <c r="U7" s="100" t="s">
        <v>1204</v>
      </c>
      <c r="V7" s="8" t="str">
        <f t="shared" si="0"/>
        <v>2018011000102ACT5</v>
      </c>
      <c r="W7" s="8">
        <f t="shared" si="6"/>
        <v>5</v>
      </c>
      <c r="X7" t="s">
        <v>1181</v>
      </c>
      <c r="Y7" t="s">
        <v>1389</v>
      </c>
      <c r="Z7"/>
      <c r="AC7" s="8" t="s">
        <v>1138</v>
      </c>
      <c r="AD7" s="8" t="str">
        <f t="shared" si="1"/>
        <v>2018011000155</v>
      </c>
      <c r="AE7" s="25" t="s">
        <v>1397</v>
      </c>
      <c r="AG7" s="8" t="e">
        <f t="shared" si="2"/>
        <v>#N/A</v>
      </c>
      <c r="AH7" s="102">
        <v>246470000</v>
      </c>
    </row>
    <row r="8" spans="1:34" ht="20.25" hidden="1" customHeight="1" x14ac:dyDescent="0.25">
      <c r="A8" s="8" t="s">
        <v>450</v>
      </c>
      <c r="C8" s="92" t="s">
        <v>1012</v>
      </c>
      <c r="D8" s="92" t="s">
        <v>34</v>
      </c>
      <c r="F8" s="95" t="s">
        <v>1229</v>
      </c>
      <c r="G8" t="s">
        <v>1239</v>
      </c>
      <c r="H8" s="95" t="s">
        <v>1250</v>
      </c>
      <c r="I8" s="95" t="str">
        <f t="shared" si="7"/>
        <v>C-3503-0200-0015-40401c</v>
      </c>
      <c r="J8" s="8" t="s">
        <v>1297</v>
      </c>
      <c r="K8" s="8" t="str">
        <f t="shared" si="3"/>
        <v>2018011000102PROD2</v>
      </c>
      <c r="L8" s="101">
        <v>2018011000102</v>
      </c>
      <c r="M8" s="100" t="s">
        <v>1196</v>
      </c>
      <c r="N8" s="100" t="s">
        <v>1261</v>
      </c>
      <c r="O8" s="100" t="s">
        <v>1262</v>
      </c>
      <c r="P8" s="100" t="str">
        <f t="shared" si="4"/>
        <v>2018011000102OBJ2PROD2</v>
      </c>
      <c r="Q8" s="100">
        <v>2</v>
      </c>
      <c r="R8" s="105" t="s">
        <v>8</v>
      </c>
      <c r="S8" s="100" t="str">
        <f t="shared" si="5"/>
        <v>2018011000102OBJ2PROD2ACT1</v>
      </c>
      <c r="T8" s="100">
        <v>1</v>
      </c>
      <c r="U8" s="100" t="s">
        <v>1197</v>
      </c>
      <c r="V8" s="8" t="str">
        <f t="shared" si="0"/>
        <v>2018011000102ACT6</v>
      </c>
      <c r="W8" s="8">
        <v>1</v>
      </c>
      <c r="X8" t="s">
        <v>1196</v>
      </c>
      <c r="Y8" t="s">
        <v>1390</v>
      </c>
      <c r="Z8"/>
      <c r="AC8" s="8" t="str">
        <f>+AC7</f>
        <v>FORTALECIMIENTO DE LA FUNCIÓN DE INSPECCIÓN, CONTROL Y VIGILANCIA DE LA SUPERINTENDENCIA DE INDUSTRIA Y COMERCIO EN EL MARCO DEL SUBSISTEMA NACIONAL DE CALIDAD, EL RÉGIMEN DE CONTROL DE PRECIOS Y EL SECTOR VALUATORIO A NIVEL  NACIONAL</v>
      </c>
      <c r="AD8" s="8" t="str">
        <f t="shared" si="1"/>
        <v>2018011000155</v>
      </c>
      <c r="AE8" s="25" t="s">
        <v>1398</v>
      </c>
      <c r="AG8" s="8" t="e">
        <f t="shared" si="2"/>
        <v>#N/A</v>
      </c>
      <c r="AH8" s="102">
        <v>2621936258</v>
      </c>
    </row>
    <row r="9" spans="1:34" ht="20.25" hidden="1" customHeight="1" x14ac:dyDescent="0.25">
      <c r="A9" s="8" t="s">
        <v>217</v>
      </c>
      <c r="C9" s="92" t="s">
        <v>1012</v>
      </c>
      <c r="D9" s="92" t="s">
        <v>35</v>
      </c>
      <c r="F9" s="95" t="s">
        <v>1138</v>
      </c>
      <c r="G9" t="s">
        <v>1240</v>
      </c>
      <c r="H9" s="95" t="s">
        <v>1251</v>
      </c>
      <c r="I9" s="95" t="str">
        <f t="shared" si="7"/>
        <v>C-3503-0200-0016-40401c</v>
      </c>
      <c r="J9" s="8" t="s">
        <v>1298</v>
      </c>
      <c r="K9" s="8" t="str">
        <f t="shared" si="3"/>
        <v>2018011000102PROD2</v>
      </c>
      <c r="L9" s="101">
        <v>2018011000102</v>
      </c>
      <c r="M9" s="100" t="s">
        <v>1196</v>
      </c>
      <c r="N9" s="100" t="s">
        <v>1261</v>
      </c>
      <c r="O9" s="100" t="s">
        <v>1262</v>
      </c>
      <c r="P9" s="100" t="str">
        <f t="shared" si="4"/>
        <v>2018011000102OBJ2PROD2</v>
      </c>
      <c r="Q9" s="100">
        <v>2</v>
      </c>
      <c r="R9" s="105" t="s">
        <v>8</v>
      </c>
      <c r="S9" s="100" t="str">
        <f t="shared" si="5"/>
        <v>2018011000102OBJ2PROD2ACT2</v>
      </c>
      <c r="T9" s="100">
        <v>2</v>
      </c>
      <c r="U9" s="100" t="s">
        <v>1198</v>
      </c>
      <c r="V9" s="8" t="str">
        <f t="shared" si="0"/>
        <v>2018011000102ACT7</v>
      </c>
      <c r="W9" s="8">
        <f t="shared" si="6"/>
        <v>2</v>
      </c>
      <c r="X9" t="s">
        <v>1207</v>
      </c>
      <c r="Y9" t="s">
        <v>1391</v>
      </c>
      <c r="Z9"/>
      <c r="AC9" s="8" t="str">
        <f>+AC8</f>
        <v>FORTALECIMIENTO DE LA FUNCIÓN DE INSPECCIÓN, CONTROL Y VIGILANCIA DE LA SUPERINTENDENCIA DE INDUSTRIA Y COMERCIO EN EL MARCO DEL SUBSISTEMA NACIONAL DE CALIDAD, EL RÉGIMEN DE CONTROL DE PRECIOS Y EL SECTOR VALUATORIO A NIVEL  NACIONAL</v>
      </c>
      <c r="AD9" s="8" t="str">
        <f t="shared" si="1"/>
        <v>2018011000155</v>
      </c>
      <c r="AE9" s="25" t="s">
        <v>1399</v>
      </c>
      <c r="AG9" s="8" t="e">
        <f t="shared" si="2"/>
        <v>#N/A</v>
      </c>
      <c r="AH9" s="102">
        <v>108666666</v>
      </c>
    </row>
    <row r="10" spans="1:34" ht="20.25" hidden="1" customHeight="1" x14ac:dyDescent="0.25">
      <c r="A10" s="8" t="s">
        <v>62</v>
      </c>
      <c r="C10" s="92" t="s">
        <v>1012</v>
      </c>
      <c r="D10" s="92" t="s">
        <v>36</v>
      </c>
      <c r="F10" s="95" t="s">
        <v>1171</v>
      </c>
      <c r="G10" t="s">
        <v>1241</v>
      </c>
      <c r="H10" s="95" t="s">
        <v>1252</v>
      </c>
      <c r="I10" s="95" t="str">
        <f t="shared" si="7"/>
        <v>C-3503-0200-0013-40401c</v>
      </c>
      <c r="J10" s="8" t="s">
        <v>1299</v>
      </c>
      <c r="K10" s="8" t="str">
        <f t="shared" si="3"/>
        <v>2018011000102PROD3</v>
      </c>
      <c r="L10" s="101">
        <v>2018011000102</v>
      </c>
      <c r="M10" s="100" t="s">
        <v>1196</v>
      </c>
      <c r="N10" s="100" t="s">
        <v>1261</v>
      </c>
      <c r="O10" s="100" t="s">
        <v>1262</v>
      </c>
      <c r="P10" s="100" t="str">
        <f t="shared" si="4"/>
        <v>2018011000102OBJ2PROD3</v>
      </c>
      <c r="Q10" s="100">
        <v>3</v>
      </c>
      <c r="R10" s="105" t="s">
        <v>1135</v>
      </c>
      <c r="S10" s="100" t="str">
        <f t="shared" si="5"/>
        <v>2018011000102OBJ2PROD3ACT1</v>
      </c>
      <c r="T10" s="100">
        <v>1</v>
      </c>
      <c r="U10" s="100" t="s">
        <v>1205</v>
      </c>
      <c r="V10" s="8" t="str">
        <f t="shared" si="0"/>
        <v>2018011000102ACT8</v>
      </c>
      <c r="W10" s="8">
        <f t="shared" si="6"/>
        <v>3</v>
      </c>
      <c r="X10" t="s">
        <v>1215</v>
      </c>
      <c r="Y10" t="s">
        <v>1392</v>
      </c>
      <c r="Z10"/>
      <c r="AC10" s="8" t="str">
        <f>+AC9</f>
        <v>FORTALECIMIENTO DE LA FUNCIÓN DE INSPECCIÓN, CONTROL Y VIGILANCIA DE LA SUPERINTENDENCIA DE INDUSTRIA Y COMERCIO EN EL MARCO DEL SUBSISTEMA NACIONAL DE CALIDAD, EL RÉGIMEN DE CONTROL DE PRECIOS Y EL SECTOR VALUATORIO A NIVEL  NACIONAL</v>
      </c>
      <c r="AD10" s="8" t="str">
        <f t="shared" si="1"/>
        <v>2018011000155</v>
      </c>
      <c r="AE10" s="25" t="s">
        <v>1400</v>
      </c>
      <c r="AG10" s="8" t="e">
        <f t="shared" si="2"/>
        <v>#N/A</v>
      </c>
      <c r="AH10" s="102">
        <v>225900000</v>
      </c>
    </row>
    <row r="11" spans="1:34" ht="20.25" hidden="1" customHeight="1" x14ac:dyDescent="0.25">
      <c r="A11" s="8" t="s">
        <v>1031</v>
      </c>
      <c r="C11" s="92" t="s">
        <v>1012</v>
      </c>
      <c r="D11" s="92" t="s">
        <v>37</v>
      </c>
      <c r="F11" s="95" t="s">
        <v>1207</v>
      </c>
      <c r="G11" t="s">
        <v>1242</v>
      </c>
      <c r="H11" s="95" t="s">
        <v>1253</v>
      </c>
      <c r="I11" s="95" t="str">
        <f t="shared" si="7"/>
        <v>C-3599-0200-0006-53105d</v>
      </c>
      <c r="J11" s="8" t="s">
        <v>1300</v>
      </c>
      <c r="K11" s="8" t="str">
        <f t="shared" si="3"/>
        <v>2018011000102PROD3</v>
      </c>
      <c r="L11" s="101">
        <v>2018011000102</v>
      </c>
      <c r="M11" s="100" t="s">
        <v>1196</v>
      </c>
      <c r="N11" s="100" t="s">
        <v>1261</v>
      </c>
      <c r="O11" s="100" t="s">
        <v>1262</v>
      </c>
      <c r="P11" s="100" t="str">
        <f t="shared" si="4"/>
        <v>2018011000102OBJ2PROD3</v>
      </c>
      <c r="Q11" s="100">
        <v>3</v>
      </c>
      <c r="R11" s="105" t="s">
        <v>1135</v>
      </c>
      <c r="S11" s="100" t="str">
        <f t="shared" si="5"/>
        <v>2018011000102OBJ2PROD3ACT2</v>
      </c>
      <c r="T11" s="100">
        <v>2</v>
      </c>
      <c r="U11" s="100" t="s">
        <v>1206</v>
      </c>
      <c r="V11" s="8" t="str">
        <f t="shared" si="0"/>
        <v>2018011000102ACT9</v>
      </c>
      <c r="W11" s="8">
        <f t="shared" si="6"/>
        <v>4</v>
      </c>
      <c r="X11" t="s">
        <v>1229</v>
      </c>
      <c r="Y11" t="s">
        <v>18</v>
      </c>
      <c r="Z11"/>
      <c r="AC11" s="8" t="str">
        <f>+AC10</f>
        <v>FORTALECIMIENTO DE LA FUNCIÓN DE INSPECCIÓN, CONTROL Y VIGILANCIA DE LA SUPERINTENDENCIA DE INDUSTRIA Y COMERCIO EN EL MARCO DEL SUBSISTEMA NACIONAL DE CALIDAD, EL RÉGIMEN DE CONTROL DE PRECIOS Y EL SECTOR VALUATORIO A NIVEL  NACIONAL</v>
      </c>
      <c r="AD11" s="8" t="str">
        <f t="shared" si="1"/>
        <v>2018011000155</v>
      </c>
      <c r="AE11" s="25" t="s">
        <v>1401</v>
      </c>
      <c r="AG11" s="8" t="e">
        <f t="shared" si="2"/>
        <v>#N/A</v>
      </c>
      <c r="AH11" s="102">
        <v>965885333</v>
      </c>
    </row>
    <row r="12" spans="1:34" ht="20.25" hidden="1" customHeight="1" x14ac:dyDescent="0.25">
      <c r="A12" s="8" t="s">
        <v>1103</v>
      </c>
      <c r="C12" s="92" t="s">
        <v>1012</v>
      </c>
      <c r="D12" s="92" t="s">
        <v>41</v>
      </c>
      <c r="F12" s="95" t="s">
        <v>1215</v>
      </c>
      <c r="G12" t="s">
        <v>1243</v>
      </c>
      <c r="H12" s="95" t="s">
        <v>1254</v>
      </c>
      <c r="I12" s="95" t="str">
        <f t="shared" si="7"/>
        <v>C-3599-0200-0008-53105b</v>
      </c>
      <c r="J12" s="8" t="s">
        <v>1301</v>
      </c>
      <c r="K12" s="8" t="str">
        <f t="shared" si="3"/>
        <v>2018011000104PROD1</v>
      </c>
      <c r="L12" s="101">
        <v>2018011000104</v>
      </c>
      <c r="M12" s="100" t="s">
        <v>1181</v>
      </c>
      <c r="N12" s="100" t="s">
        <v>1263</v>
      </c>
      <c r="O12" s="100" t="s">
        <v>1264</v>
      </c>
      <c r="P12" s="100" t="str">
        <f t="shared" si="4"/>
        <v>2018011000104OBJ1PROD1</v>
      </c>
      <c r="Q12" s="100">
        <v>1</v>
      </c>
      <c r="R12" s="105" t="s">
        <v>1182</v>
      </c>
      <c r="S12" s="100" t="str">
        <f t="shared" si="5"/>
        <v>2018011000104OBJ1PROD1ACT1</v>
      </c>
      <c r="T12" s="100">
        <v>1</v>
      </c>
      <c r="U12" s="100" t="s">
        <v>1183</v>
      </c>
      <c r="V12" s="8" t="str">
        <f t="shared" si="0"/>
        <v>2018011000104ACT1</v>
      </c>
      <c r="W12" s="8">
        <f t="shared" si="6"/>
        <v>5</v>
      </c>
      <c r="AC12" s="8" t="s">
        <v>1152</v>
      </c>
      <c r="AD12" s="8" t="str">
        <f t="shared" si="1"/>
        <v>2018011000136</v>
      </c>
      <c r="AE12" s="25" t="s">
        <v>1402</v>
      </c>
      <c r="AG12" s="8" t="e">
        <f t="shared" si="2"/>
        <v>#N/A</v>
      </c>
      <c r="AH12" s="102">
        <v>812449058</v>
      </c>
    </row>
    <row r="13" spans="1:34" ht="20.25" hidden="1" customHeight="1" thickBot="1" x14ac:dyDescent="0.3">
      <c r="A13" s="8" t="s">
        <v>704</v>
      </c>
      <c r="C13" s="92" t="s">
        <v>1012</v>
      </c>
      <c r="D13" s="92" t="s">
        <v>42</v>
      </c>
      <c r="F13" s="92"/>
      <c r="J13" s="8" t="s">
        <v>1302</v>
      </c>
      <c r="K13" s="8" t="str">
        <f t="shared" si="3"/>
        <v>2018011000104PROD1</v>
      </c>
      <c r="L13" s="101">
        <v>2018011000104</v>
      </c>
      <c r="M13" s="100" t="s">
        <v>1181</v>
      </c>
      <c r="N13" s="100" t="s">
        <v>1263</v>
      </c>
      <c r="O13" s="100" t="s">
        <v>1264</v>
      </c>
      <c r="P13" s="100" t="str">
        <f t="shared" si="4"/>
        <v>2018011000104OBJ1PROD1</v>
      </c>
      <c r="Q13" s="100">
        <v>1</v>
      </c>
      <c r="R13" s="105" t="s">
        <v>1182</v>
      </c>
      <c r="S13" s="100" t="str">
        <f t="shared" si="5"/>
        <v>2018011000104OBJ1PROD1ACT2</v>
      </c>
      <c r="T13" s="100">
        <v>2</v>
      </c>
      <c r="U13" s="100" t="s">
        <v>1184</v>
      </c>
      <c r="V13" s="8" t="str">
        <f t="shared" si="0"/>
        <v>2018011000104ACT2</v>
      </c>
      <c r="W13" s="8">
        <v>1</v>
      </c>
      <c r="AC13" s="8" t="str">
        <f>+AC12</f>
        <v>FORTALECIMIENTO DE LA FUNCIÓN JURISDICCIONAL DE LA SUPERINTENDENCIA DE INDUSTRIA Y COMERCIO A NIVEL  NACIONAL</v>
      </c>
      <c r="AD13" s="8" t="str">
        <f t="shared" si="1"/>
        <v>2018011000136</v>
      </c>
      <c r="AE13" s="25" t="s">
        <v>1403</v>
      </c>
      <c r="AG13" s="8" t="e">
        <f t="shared" si="2"/>
        <v>#N/A</v>
      </c>
      <c r="AH13" s="102">
        <v>237154647</v>
      </c>
    </row>
    <row r="14" spans="1:34" ht="20.25" hidden="1" customHeight="1" thickBot="1" x14ac:dyDescent="0.3">
      <c r="A14" s="8" t="s">
        <v>1038</v>
      </c>
      <c r="C14" s="92" t="s">
        <v>1012</v>
      </c>
      <c r="D14" s="92" t="s">
        <v>43</v>
      </c>
      <c r="F14" s="92"/>
      <c r="J14" s="8" t="s">
        <v>1303</v>
      </c>
      <c r="K14" s="8" t="str">
        <f t="shared" si="3"/>
        <v>2018011000104PROD1</v>
      </c>
      <c r="L14" s="101">
        <v>2018011000104</v>
      </c>
      <c r="M14" s="100" t="s">
        <v>1181</v>
      </c>
      <c r="N14" s="100" t="s">
        <v>1263</v>
      </c>
      <c r="O14" s="100" t="s">
        <v>1264</v>
      </c>
      <c r="P14" s="100" t="str">
        <f t="shared" si="4"/>
        <v>2018011000104OBJ1PROD1</v>
      </c>
      <c r="Q14" s="100">
        <v>1</v>
      </c>
      <c r="R14" s="105" t="s">
        <v>1182</v>
      </c>
      <c r="S14" s="100" t="str">
        <f t="shared" si="5"/>
        <v>2018011000104OBJ1PROD1ACT3</v>
      </c>
      <c r="T14" s="100">
        <v>3</v>
      </c>
      <c r="U14" s="100" t="s">
        <v>1185</v>
      </c>
      <c r="V14" s="8" t="str">
        <f t="shared" si="0"/>
        <v>2018011000104ACT3</v>
      </c>
      <c r="W14" s="8">
        <f t="shared" si="6"/>
        <v>2</v>
      </c>
      <c r="AC14" s="8" t="s">
        <v>1158</v>
      </c>
      <c r="AD14" s="8" t="str">
        <f t="shared" si="1"/>
        <v>2018011000111</v>
      </c>
      <c r="AE14" s="25" t="s">
        <v>1404</v>
      </c>
      <c r="AG14" s="8" t="e">
        <f t="shared" si="2"/>
        <v>#N/A</v>
      </c>
      <c r="AH14" s="102">
        <v>262466667</v>
      </c>
    </row>
    <row r="15" spans="1:34" ht="20.25" hidden="1" customHeight="1" thickBot="1" x14ac:dyDescent="0.3">
      <c r="A15" s="8" t="s">
        <v>1052</v>
      </c>
      <c r="C15" s="92" t="s">
        <v>1012</v>
      </c>
      <c r="D15" s="92" t="s">
        <v>1014</v>
      </c>
      <c r="F15" s="92"/>
      <c r="J15" s="8" t="s">
        <v>1304</v>
      </c>
      <c r="K15" s="8" t="str">
        <f t="shared" si="3"/>
        <v>2018011000104PROD1</v>
      </c>
      <c r="L15" s="101">
        <v>2018011000104</v>
      </c>
      <c r="M15" s="100" t="s">
        <v>1181</v>
      </c>
      <c r="N15" s="100" t="s">
        <v>1263</v>
      </c>
      <c r="O15" s="100" t="s">
        <v>1264</v>
      </c>
      <c r="P15" s="100" t="str">
        <f t="shared" si="4"/>
        <v>2018011000104OBJ1PROD1</v>
      </c>
      <c r="Q15" s="100">
        <v>1</v>
      </c>
      <c r="R15" s="105" t="s">
        <v>1182</v>
      </c>
      <c r="S15" s="100" t="str">
        <f t="shared" si="5"/>
        <v>2018011000104OBJ1PROD1ACT4</v>
      </c>
      <c r="T15" s="100">
        <v>4</v>
      </c>
      <c r="U15" s="100" t="s">
        <v>1186</v>
      </c>
      <c r="V15" s="8" t="str">
        <f t="shared" si="0"/>
        <v>2018011000104ACT4</v>
      </c>
      <c r="W15" s="8">
        <v>1</v>
      </c>
      <c r="AC15" s="8" t="str">
        <f>+AC14</f>
        <v>FORTALECIMIENTO DE LA PROTECCIÓN DE DATOS PERSONALES A NIVEL  NACIONAL</v>
      </c>
      <c r="AD15" s="8" t="str">
        <f t="shared" si="1"/>
        <v>2018011000111</v>
      </c>
      <c r="AE15" s="25" t="s">
        <v>1405</v>
      </c>
      <c r="AG15" s="8" t="e">
        <f t="shared" si="2"/>
        <v>#N/A</v>
      </c>
      <c r="AH15" s="102">
        <v>69333333</v>
      </c>
    </row>
    <row r="16" spans="1:34" ht="20.25" hidden="1" customHeight="1" thickBot="1" x14ac:dyDescent="0.3">
      <c r="A16" s="8" t="s">
        <v>171</v>
      </c>
      <c r="C16" s="92" t="s">
        <v>1012</v>
      </c>
      <c r="D16" s="92" t="s">
        <v>45</v>
      </c>
      <c r="F16" s="92"/>
      <c r="J16" s="8" t="s">
        <v>1305</v>
      </c>
      <c r="K16" s="8" t="str">
        <f t="shared" si="3"/>
        <v>2018011000104PROD1</v>
      </c>
      <c r="L16" s="101">
        <v>2018011000104</v>
      </c>
      <c r="M16" s="100" t="s">
        <v>1181</v>
      </c>
      <c r="N16" s="100" t="s">
        <v>1263</v>
      </c>
      <c r="O16" s="100" t="s">
        <v>1264</v>
      </c>
      <c r="P16" s="100" t="str">
        <f t="shared" si="4"/>
        <v>2018011000104OBJ1PROD1</v>
      </c>
      <c r="Q16" s="100">
        <v>1</v>
      </c>
      <c r="R16" s="105" t="s">
        <v>1182</v>
      </c>
      <c r="S16" s="100" t="str">
        <f t="shared" si="5"/>
        <v>2018011000104OBJ1PROD1ACT5</v>
      </c>
      <c r="T16" s="100">
        <v>5</v>
      </c>
      <c r="U16" s="100" t="s">
        <v>1187</v>
      </c>
      <c r="V16" s="8" t="str">
        <f t="shared" si="0"/>
        <v>2018011000104ACT5</v>
      </c>
      <c r="W16" s="8">
        <f t="shared" si="6"/>
        <v>2</v>
      </c>
      <c r="AC16" s="8" t="str">
        <f>+AC15</f>
        <v>FORTALECIMIENTO DE LA PROTECCIÓN DE DATOS PERSONALES A NIVEL  NACIONAL</v>
      </c>
      <c r="AD16" s="8" t="str">
        <f t="shared" si="1"/>
        <v>2018011000111</v>
      </c>
      <c r="AE16" s="25" t="s">
        <v>1406</v>
      </c>
      <c r="AG16" s="8" t="e">
        <f t="shared" si="2"/>
        <v>#N/A</v>
      </c>
      <c r="AH16" s="102">
        <v>285586667</v>
      </c>
    </row>
    <row r="17" spans="1:34" ht="20.25" hidden="1" customHeight="1" thickBot="1" x14ac:dyDescent="0.3">
      <c r="A17" s="8" t="s">
        <v>714</v>
      </c>
      <c r="C17" s="92" t="s">
        <v>1012</v>
      </c>
      <c r="D17" s="92" t="s">
        <v>46</v>
      </c>
      <c r="F17" s="92"/>
      <c r="J17" s="8" t="s">
        <v>1306</v>
      </c>
      <c r="K17" s="8" t="str">
        <f t="shared" si="3"/>
        <v>2018011000104PROD1</v>
      </c>
      <c r="L17" s="101">
        <v>2018011000104</v>
      </c>
      <c r="M17" s="100" t="s">
        <v>1181</v>
      </c>
      <c r="N17" s="100" t="s">
        <v>1263</v>
      </c>
      <c r="O17" s="100" t="s">
        <v>1264</v>
      </c>
      <c r="P17" s="100" t="str">
        <f t="shared" si="4"/>
        <v>2018011000104OBJ1PROD1</v>
      </c>
      <c r="Q17" s="100">
        <v>1</v>
      </c>
      <c r="R17" s="105" t="s">
        <v>1182</v>
      </c>
      <c r="S17" s="100" t="str">
        <f t="shared" si="5"/>
        <v>2018011000104OBJ1PROD1ACT6</v>
      </c>
      <c r="T17" s="100">
        <v>6</v>
      </c>
      <c r="U17" s="100" t="s">
        <v>1188</v>
      </c>
      <c r="V17" s="8" t="str">
        <f t="shared" si="0"/>
        <v>2018011000104ACT6</v>
      </c>
      <c r="W17" s="8">
        <f t="shared" si="6"/>
        <v>3</v>
      </c>
      <c r="AC17" s="8" t="str">
        <f>+AC16</f>
        <v>FORTALECIMIENTO DE LA PROTECCIÓN DE DATOS PERSONALES A NIVEL  NACIONAL</v>
      </c>
      <c r="AD17" s="8" t="str">
        <f t="shared" si="1"/>
        <v>2018011000111</v>
      </c>
      <c r="AE17" s="25" t="s">
        <v>1407</v>
      </c>
      <c r="AG17" s="8" t="e">
        <f t="shared" si="2"/>
        <v>#N/A</v>
      </c>
      <c r="AH17" s="102">
        <v>4072500318</v>
      </c>
    </row>
    <row r="18" spans="1:34" ht="20.25" hidden="1" customHeight="1" thickBot="1" x14ac:dyDescent="0.3">
      <c r="A18" s="8" t="s">
        <v>918</v>
      </c>
      <c r="C18" s="92" t="s">
        <v>1012</v>
      </c>
      <c r="D18" s="92" t="s">
        <v>47</v>
      </c>
      <c r="F18" s="92"/>
      <c r="J18" s="8" t="s">
        <v>1307</v>
      </c>
      <c r="K18" s="8" t="str">
        <f t="shared" si="3"/>
        <v>2018011000104PROD2</v>
      </c>
      <c r="L18" s="101">
        <v>2018011000104</v>
      </c>
      <c r="M18" s="100" t="s">
        <v>1181</v>
      </c>
      <c r="N18" s="100" t="s">
        <v>1265</v>
      </c>
      <c r="O18" s="100" t="s">
        <v>1266</v>
      </c>
      <c r="P18" s="100" t="str">
        <f t="shared" si="4"/>
        <v>2018011000104OBJ2PROD2</v>
      </c>
      <c r="Q18" s="100">
        <v>2</v>
      </c>
      <c r="R18" s="105" t="s">
        <v>1189</v>
      </c>
      <c r="S18" s="100" t="str">
        <f t="shared" si="5"/>
        <v>2018011000104OBJ2PROD2ACT1</v>
      </c>
      <c r="T18" s="100">
        <v>1</v>
      </c>
      <c r="U18" s="100" t="s">
        <v>1190</v>
      </c>
      <c r="V18" s="8" t="str">
        <f t="shared" si="0"/>
        <v>2018011000104ACT7</v>
      </c>
      <c r="W18" s="8">
        <f t="shared" si="6"/>
        <v>4</v>
      </c>
      <c r="AC18" s="8" t="s">
        <v>1171</v>
      </c>
      <c r="AD18" s="8" t="str">
        <f t="shared" si="1"/>
        <v>2018011000158</v>
      </c>
      <c r="AE18" s="25" t="s">
        <v>1408</v>
      </c>
      <c r="AG18" s="8" t="e">
        <f t="shared" si="2"/>
        <v>#N/A</v>
      </c>
      <c r="AH18" s="102">
        <v>7149301016</v>
      </c>
    </row>
    <row r="19" spans="1:34" ht="20.25" hidden="1" customHeight="1" thickBot="1" x14ac:dyDescent="0.3">
      <c r="A19" s="8" t="s">
        <v>1109</v>
      </c>
      <c r="C19" s="92" t="s">
        <v>1012</v>
      </c>
      <c r="D19" s="92" t="s">
        <v>48</v>
      </c>
      <c r="F19" s="92"/>
      <c r="J19" s="8" t="s">
        <v>1308</v>
      </c>
      <c r="K19" s="8" t="str">
        <f t="shared" si="3"/>
        <v>2018011000104PROD2</v>
      </c>
      <c r="L19" s="101">
        <v>2018011000104</v>
      </c>
      <c r="M19" s="100" t="s">
        <v>1181</v>
      </c>
      <c r="N19" s="100" t="s">
        <v>1265</v>
      </c>
      <c r="O19" s="100" t="s">
        <v>1266</v>
      </c>
      <c r="P19" s="100" t="str">
        <f t="shared" si="4"/>
        <v>2018011000104OBJ2PROD2</v>
      </c>
      <c r="Q19" s="100">
        <v>2</v>
      </c>
      <c r="R19" s="105" t="s">
        <v>1189</v>
      </c>
      <c r="S19" s="100" t="str">
        <f t="shared" si="5"/>
        <v>2018011000104OBJ2PROD2ACT2</v>
      </c>
      <c r="T19" s="100">
        <v>2</v>
      </c>
      <c r="U19" s="100" t="s">
        <v>1191</v>
      </c>
      <c r="V19" s="8" t="str">
        <f t="shared" si="0"/>
        <v>2018011000104ACT8</v>
      </c>
      <c r="W19" s="8">
        <v>1</v>
      </c>
      <c r="AC19" s="8" t="s">
        <v>1181</v>
      </c>
      <c r="AD19" s="8" t="str">
        <f t="shared" si="1"/>
        <v>2018011000104</v>
      </c>
      <c r="AE19" s="25" t="s">
        <v>1409</v>
      </c>
      <c r="AG19" s="8" t="e">
        <f t="shared" si="2"/>
        <v>#N/A</v>
      </c>
      <c r="AH19" s="102">
        <v>2458065000</v>
      </c>
    </row>
    <row r="20" spans="1:34" ht="20.25" hidden="1" customHeight="1" thickBot="1" x14ac:dyDescent="0.3">
      <c r="A20" s="8" t="s">
        <v>471</v>
      </c>
      <c r="C20" s="92" t="s">
        <v>1012</v>
      </c>
      <c r="D20" s="92" t="s">
        <v>49</v>
      </c>
      <c r="F20" s="92"/>
      <c r="J20" s="8" t="s">
        <v>1309</v>
      </c>
      <c r="K20" s="8" t="str">
        <f t="shared" si="3"/>
        <v>2018011000104PROD2</v>
      </c>
      <c r="L20" s="101">
        <v>2018011000104</v>
      </c>
      <c r="M20" s="100" t="s">
        <v>1181</v>
      </c>
      <c r="N20" s="100" t="s">
        <v>1265</v>
      </c>
      <c r="O20" s="100" t="s">
        <v>1266</v>
      </c>
      <c r="P20" s="100" t="str">
        <f t="shared" si="4"/>
        <v>2018011000104OBJ2PROD2</v>
      </c>
      <c r="Q20" s="100">
        <v>2</v>
      </c>
      <c r="R20" s="105" t="s">
        <v>1189</v>
      </c>
      <c r="S20" s="100" t="str">
        <f t="shared" si="5"/>
        <v>2018011000104OBJ2PROD2ACT3</v>
      </c>
      <c r="T20" s="100">
        <v>3</v>
      </c>
      <c r="U20" s="100" t="s">
        <v>1192</v>
      </c>
      <c r="V20" s="8" t="str">
        <f t="shared" si="0"/>
        <v>2018011000104ACT9</v>
      </c>
      <c r="W20" s="8">
        <v>1</v>
      </c>
      <c r="AC20" s="8" t="str">
        <f>+AC19</f>
        <v>FORTALECIMIENTO DEL SISTEMA DE ATENCIÓN AL CIUDADANO DE LA SUPERINTENDENCIA DE INDUSTRIA Y COMERCIO A NIVEL  NACIONAL</v>
      </c>
      <c r="AD20" s="8" t="str">
        <f t="shared" si="1"/>
        <v>2018011000104</v>
      </c>
      <c r="AE20" s="25" t="s">
        <v>1410</v>
      </c>
      <c r="AG20" s="8" t="e">
        <f t="shared" si="2"/>
        <v>#N/A</v>
      </c>
      <c r="AH20" s="102">
        <v>74741333</v>
      </c>
    </row>
    <row r="21" spans="1:34" ht="20.25" hidden="1" customHeight="1" thickBot="1" x14ac:dyDescent="0.3">
      <c r="A21" s="8" t="s">
        <v>1115</v>
      </c>
      <c r="C21" s="92" t="s">
        <v>1012</v>
      </c>
      <c r="D21" s="92" t="s">
        <v>51</v>
      </c>
      <c r="F21" s="92"/>
      <c r="J21" s="8" t="s">
        <v>1310</v>
      </c>
      <c r="K21" s="8" t="str">
        <f t="shared" si="3"/>
        <v>2018011000104PROD2</v>
      </c>
      <c r="L21" s="101">
        <v>2018011000104</v>
      </c>
      <c r="M21" s="100" t="s">
        <v>1181</v>
      </c>
      <c r="N21" s="100" t="s">
        <v>1265</v>
      </c>
      <c r="O21" s="100" t="s">
        <v>1266</v>
      </c>
      <c r="P21" s="100" t="str">
        <f t="shared" si="4"/>
        <v>2018011000104OBJ2PROD2</v>
      </c>
      <c r="Q21" s="100">
        <v>2</v>
      </c>
      <c r="R21" s="105" t="s">
        <v>1189</v>
      </c>
      <c r="S21" s="100" t="str">
        <f t="shared" si="5"/>
        <v>2018011000104OBJ2PROD2ACT4</v>
      </c>
      <c r="T21" s="100">
        <v>4</v>
      </c>
      <c r="U21" s="100" t="s">
        <v>1193</v>
      </c>
      <c r="V21" s="8" t="str">
        <f t="shared" si="0"/>
        <v>2018011000104ACT10</v>
      </c>
      <c r="W21" s="8">
        <f t="shared" si="6"/>
        <v>2</v>
      </c>
      <c r="AC21" s="8" t="str">
        <f>+AC20</f>
        <v>FORTALECIMIENTO DEL SISTEMA DE ATENCIÓN AL CIUDADANO DE LA SUPERINTENDENCIA DE INDUSTRIA Y COMERCIO A NIVEL  NACIONAL</v>
      </c>
      <c r="AD21" s="8" t="str">
        <f t="shared" si="1"/>
        <v>2018011000104</v>
      </c>
      <c r="AE21" s="25" t="s">
        <v>1411</v>
      </c>
      <c r="AG21" s="8" t="e">
        <f t="shared" si="2"/>
        <v>#N/A</v>
      </c>
      <c r="AH21" s="102">
        <v>17791949763</v>
      </c>
    </row>
    <row r="22" spans="1:34" ht="20.25" hidden="1" customHeight="1" thickBot="1" x14ac:dyDescent="0.3">
      <c r="A22" s="8" t="s">
        <v>1070</v>
      </c>
      <c r="C22" s="92" t="s">
        <v>1012</v>
      </c>
      <c r="D22" s="92" t="s">
        <v>50</v>
      </c>
      <c r="F22" s="92"/>
      <c r="J22" s="8" t="s">
        <v>1311</v>
      </c>
      <c r="K22" s="8" t="str">
        <f t="shared" si="3"/>
        <v>2018011000104PROD2</v>
      </c>
      <c r="L22" s="101">
        <v>2018011000104</v>
      </c>
      <c r="M22" s="100" t="s">
        <v>1181</v>
      </c>
      <c r="N22" s="100" t="s">
        <v>1265</v>
      </c>
      <c r="O22" s="100" t="s">
        <v>1266</v>
      </c>
      <c r="P22" s="100" t="str">
        <f t="shared" si="4"/>
        <v>2018011000104OBJ2PROD2</v>
      </c>
      <c r="Q22" s="100">
        <v>2</v>
      </c>
      <c r="R22" s="105" t="s">
        <v>1189</v>
      </c>
      <c r="S22" s="100" t="str">
        <f t="shared" si="5"/>
        <v>2018011000104OBJ2PROD2ACT5</v>
      </c>
      <c r="T22" s="100">
        <v>5</v>
      </c>
      <c r="U22" s="100" t="s">
        <v>1194</v>
      </c>
      <c r="V22" s="8" t="str">
        <f t="shared" si="0"/>
        <v>2018011000104ACT11</v>
      </c>
      <c r="W22" s="8">
        <f t="shared" si="6"/>
        <v>3</v>
      </c>
      <c r="AC22" s="8" t="str">
        <f>+AC21</f>
        <v>FORTALECIMIENTO DEL SISTEMA DE ATENCIÓN AL CIUDADANO DE LA SUPERINTENDENCIA DE INDUSTRIA Y COMERCIO A NIVEL  NACIONAL</v>
      </c>
      <c r="AD22" s="8" t="str">
        <f t="shared" si="1"/>
        <v>2018011000104</v>
      </c>
      <c r="AE22" s="25" t="s">
        <v>1412</v>
      </c>
      <c r="AG22" s="8" t="e">
        <f t="shared" si="2"/>
        <v>#N/A</v>
      </c>
      <c r="AH22" s="102">
        <v>7495442</v>
      </c>
    </row>
    <row r="23" spans="1:34" ht="20.25" hidden="1" customHeight="1" thickBot="1" x14ac:dyDescent="0.3">
      <c r="A23" s="8" t="s">
        <v>1078</v>
      </c>
      <c r="C23" s="92" t="s">
        <v>1012</v>
      </c>
      <c r="D23" s="92" t="s">
        <v>52</v>
      </c>
      <c r="F23" s="92"/>
      <c r="J23" s="8" t="s">
        <v>1312</v>
      </c>
      <c r="K23" s="8" t="str">
        <f t="shared" si="3"/>
        <v>2018011000104PROD2</v>
      </c>
      <c r="L23" s="101">
        <v>2018011000104</v>
      </c>
      <c r="M23" s="100" t="s">
        <v>1181</v>
      </c>
      <c r="N23" s="100" t="s">
        <v>1265</v>
      </c>
      <c r="O23" s="100" t="s">
        <v>1266</v>
      </c>
      <c r="P23" s="100" t="str">
        <f t="shared" si="4"/>
        <v>2018011000104OBJ2PROD2</v>
      </c>
      <c r="Q23" s="100">
        <v>2</v>
      </c>
      <c r="R23" s="105" t="s">
        <v>1189</v>
      </c>
      <c r="S23" s="100" t="str">
        <f t="shared" si="5"/>
        <v>2018011000104OBJ2PROD2ACT6</v>
      </c>
      <c r="T23" s="100">
        <v>6</v>
      </c>
      <c r="U23" s="100" t="s">
        <v>1195</v>
      </c>
      <c r="V23" s="8" t="str">
        <f t="shared" si="0"/>
        <v>2018011000104ACT12</v>
      </c>
      <c r="W23" s="8">
        <f t="shared" si="6"/>
        <v>4</v>
      </c>
      <c r="AC23" s="8" t="str">
        <f>+AC22</f>
        <v>FORTALECIMIENTO DEL SISTEMA DE ATENCIÓN AL CIUDADANO DE LA SUPERINTENDENCIA DE INDUSTRIA Y COMERCIO A NIVEL  NACIONAL</v>
      </c>
      <c r="AD23" s="8" t="str">
        <f t="shared" si="1"/>
        <v>2018011000104</v>
      </c>
      <c r="AE23" s="25" t="s">
        <v>1413</v>
      </c>
      <c r="AG23" s="8" t="e">
        <f t="shared" si="2"/>
        <v>#N/A</v>
      </c>
      <c r="AH23" s="102">
        <v>6566905418</v>
      </c>
    </row>
    <row r="24" spans="1:34" ht="20.25" hidden="1" customHeight="1" thickBot="1" x14ac:dyDescent="0.3">
      <c r="A24" s="8" t="s">
        <v>130</v>
      </c>
      <c r="C24" s="92" t="s">
        <v>1012</v>
      </c>
      <c r="D24" s="92" t="s">
        <v>53</v>
      </c>
      <c r="F24" s="92"/>
      <c r="J24" s="8" t="s">
        <v>1313</v>
      </c>
      <c r="K24" s="8" t="str">
        <f t="shared" si="3"/>
        <v>2018011000111PROD1</v>
      </c>
      <c r="L24" s="101">
        <v>2018011000111</v>
      </c>
      <c r="M24" s="100" t="s">
        <v>1158</v>
      </c>
      <c r="N24" s="100" t="s">
        <v>1267</v>
      </c>
      <c r="O24" s="100" t="s">
        <v>1268</v>
      </c>
      <c r="P24" s="100" t="str">
        <f t="shared" si="4"/>
        <v>2018011000111OBJ1PROD1</v>
      </c>
      <c r="Q24" s="100">
        <v>1</v>
      </c>
      <c r="R24" s="105" t="s">
        <v>1164</v>
      </c>
      <c r="S24" s="100" t="str">
        <f t="shared" si="5"/>
        <v>2018011000111OBJ1PROD1ACT1</v>
      </c>
      <c r="T24" s="100">
        <v>1</v>
      </c>
      <c r="U24" s="100" t="s">
        <v>1165</v>
      </c>
      <c r="V24" s="8" t="str">
        <f t="shared" si="0"/>
        <v>2018011000111ACT1</v>
      </c>
      <c r="W24" s="8">
        <f t="shared" si="6"/>
        <v>5</v>
      </c>
      <c r="AC24" s="8" t="str">
        <f>+AC23</f>
        <v>FORTALECIMIENTO DEL SISTEMA DE ATENCIÓN AL CIUDADANO DE LA SUPERINTENDENCIA DE INDUSTRIA Y COMERCIO A NIVEL  NACIONAL</v>
      </c>
      <c r="AD24" s="8" t="str">
        <f t="shared" si="1"/>
        <v>2018011000104</v>
      </c>
      <c r="AE24" s="25" t="s">
        <v>1414</v>
      </c>
      <c r="AG24" s="8" t="e">
        <f t="shared" si="2"/>
        <v>#N/A</v>
      </c>
      <c r="AH24" s="102">
        <v>977000299</v>
      </c>
    </row>
    <row r="25" spans="1:34" ht="20.25" hidden="1" customHeight="1" thickBot="1" x14ac:dyDescent="0.3">
      <c r="A25" s="8" t="s">
        <v>1117</v>
      </c>
      <c r="C25" s="92" t="s">
        <v>1012</v>
      </c>
      <c r="D25" s="92" t="s">
        <v>56</v>
      </c>
      <c r="F25" s="92"/>
      <c r="J25" s="8" t="s">
        <v>1314</v>
      </c>
      <c r="K25" s="8" t="str">
        <f t="shared" si="3"/>
        <v>2018011000111PROD1</v>
      </c>
      <c r="L25" s="101">
        <v>2018011000111</v>
      </c>
      <c r="M25" s="100" t="s">
        <v>1158</v>
      </c>
      <c r="N25" s="100" t="s">
        <v>1267</v>
      </c>
      <c r="O25" s="100" t="s">
        <v>1268</v>
      </c>
      <c r="P25" s="100" t="str">
        <f t="shared" si="4"/>
        <v>2018011000111OBJ1PROD1</v>
      </c>
      <c r="Q25" s="100">
        <v>1</v>
      </c>
      <c r="R25" s="105" t="s">
        <v>1164</v>
      </c>
      <c r="S25" s="100" t="str">
        <f t="shared" si="5"/>
        <v>2018011000111OBJ1PROD1ACT2</v>
      </c>
      <c r="T25" s="100">
        <v>2</v>
      </c>
      <c r="U25" s="100" t="s">
        <v>1166</v>
      </c>
      <c r="V25" s="8" t="str">
        <f t="shared" si="0"/>
        <v>2018011000111ACT2</v>
      </c>
      <c r="W25" s="8">
        <f t="shared" si="6"/>
        <v>6</v>
      </c>
      <c r="AC25" s="8" t="s">
        <v>1196</v>
      </c>
      <c r="AD25" s="8" t="str">
        <f t="shared" si="1"/>
        <v>2018011000102</v>
      </c>
      <c r="AE25" s="25" t="s">
        <v>1415</v>
      </c>
      <c r="AG25" s="8" t="e">
        <f t="shared" si="2"/>
        <v>#N/A</v>
      </c>
      <c r="AH25" s="102">
        <v>200000000</v>
      </c>
    </row>
    <row r="26" spans="1:34" ht="20.25" hidden="1" customHeight="1" thickBot="1" x14ac:dyDescent="0.3">
      <c r="A26" s="8" t="s">
        <v>165</v>
      </c>
      <c r="C26" s="92" t="s">
        <v>1012</v>
      </c>
      <c r="D26" s="92" t="s">
        <v>57</v>
      </c>
      <c r="F26" s="92"/>
      <c r="J26" s="8" t="s">
        <v>1315</v>
      </c>
      <c r="K26" s="8" t="str">
        <f t="shared" si="3"/>
        <v>2018011000111PROD1</v>
      </c>
      <c r="L26" s="101">
        <v>2018011000111</v>
      </c>
      <c r="M26" s="100" t="s">
        <v>1158</v>
      </c>
      <c r="N26" s="100" t="s">
        <v>1267</v>
      </c>
      <c r="O26" s="100" t="s">
        <v>1268</v>
      </c>
      <c r="P26" s="100" t="str">
        <f t="shared" si="4"/>
        <v>2018011000111OBJ1PROD1</v>
      </c>
      <c r="Q26" s="100">
        <v>1</v>
      </c>
      <c r="R26" s="105" t="s">
        <v>1164</v>
      </c>
      <c r="S26" s="100" t="str">
        <f t="shared" si="5"/>
        <v>2018011000111OBJ1PROD1ACT3</v>
      </c>
      <c r="T26" s="100">
        <v>3</v>
      </c>
      <c r="U26" s="100" t="s">
        <v>1167</v>
      </c>
      <c r="V26" s="8" t="str">
        <f t="shared" si="0"/>
        <v>2018011000111ACT3</v>
      </c>
      <c r="W26" s="8">
        <f t="shared" si="6"/>
        <v>7</v>
      </c>
      <c r="AC26" s="8" t="str">
        <f t="shared" ref="AC26:AC32" si="8">+AC25</f>
        <v>INCREMENTO DE LA COBERTURA DE LOS SERVICIOS DE LA RED NACIONAL DE PROTECCIÓN AL CONSUMIDOR EN EL TERRITORIO  NACIONAL</v>
      </c>
      <c r="AD26" s="8" t="str">
        <f t="shared" si="1"/>
        <v>2018011000102</v>
      </c>
      <c r="AE26" s="25" t="s">
        <v>1416</v>
      </c>
      <c r="AG26" s="8" t="e">
        <f t="shared" si="2"/>
        <v>#N/A</v>
      </c>
      <c r="AH26" s="102">
        <v>429000000</v>
      </c>
    </row>
    <row r="27" spans="1:34" ht="20.25" hidden="1" customHeight="1" thickBot="1" x14ac:dyDescent="0.3">
      <c r="A27" s="8" t="s">
        <v>1105</v>
      </c>
      <c r="C27" s="92" t="s">
        <v>1012</v>
      </c>
      <c r="D27" s="92" t="s">
        <v>58</v>
      </c>
      <c r="F27" s="92"/>
      <c r="J27" s="8" t="s">
        <v>1316</v>
      </c>
      <c r="K27" s="8" t="str">
        <f t="shared" si="3"/>
        <v>2018011000111PROD1</v>
      </c>
      <c r="L27" s="101">
        <v>2018011000111</v>
      </c>
      <c r="M27" s="100" t="s">
        <v>1158</v>
      </c>
      <c r="N27" s="100" t="s">
        <v>1267</v>
      </c>
      <c r="O27" s="100" t="s">
        <v>1268</v>
      </c>
      <c r="P27" s="100" t="str">
        <f t="shared" si="4"/>
        <v>2018011000111OBJ1PROD1</v>
      </c>
      <c r="Q27" s="100">
        <v>1</v>
      </c>
      <c r="R27" s="105" t="s">
        <v>1164</v>
      </c>
      <c r="S27" s="100" t="str">
        <f t="shared" si="5"/>
        <v>2018011000111OBJ1PROD1ACT4</v>
      </c>
      <c r="T27" s="100">
        <v>4</v>
      </c>
      <c r="U27" s="100" t="s">
        <v>1168</v>
      </c>
      <c r="V27" s="8" t="str">
        <f t="shared" si="0"/>
        <v>2018011000111ACT4</v>
      </c>
      <c r="W27" s="8">
        <f t="shared" si="6"/>
        <v>8</v>
      </c>
      <c r="AC27" s="8" t="str">
        <f t="shared" si="8"/>
        <v>INCREMENTO DE LA COBERTURA DE LOS SERVICIOS DE LA RED NACIONAL DE PROTECCIÓN AL CONSUMIDOR EN EL TERRITORIO  NACIONAL</v>
      </c>
      <c r="AD27" s="8" t="str">
        <f t="shared" si="1"/>
        <v>2018011000102</v>
      </c>
      <c r="AE27" s="25" t="s">
        <v>1417</v>
      </c>
      <c r="AG27" s="8" t="e">
        <f t="shared" si="2"/>
        <v>#N/A</v>
      </c>
      <c r="AH27" s="102">
        <v>50000000</v>
      </c>
    </row>
    <row r="28" spans="1:34" ht="20.25" hidden="1" customHeight="1" thickBot="1" x14ac:dyDescent="0.3">
      <c r="A28" s="8" t="s">
        <v>1091</v>
      </c>
      <c r="C28" s="92" t="s">
        <v>1012</v>
      </c>
      <c r="D28" s="92" t="s">
        <v>61</v>
      </c>
      <c r="F28" s="92"/>
      <c r="J28" s="8" t="s">
        <v>1317</v>
      </c>
      <c r="K28" s="8" t="str">
        <f t="shared" si="3"/>
        <v>2018011000111PROD1</v>
      </c>
      <c r="L28" s="101">
        <v>2018011000111</v>
      </c>
      <c r="M28" s="100" t="s">
        <v>1158</v>
      </c>
      <c r="N28" s="100" t="s">
        <v>1267</v>
      </c>
      <c r="O28" s="100" t="s">
        <v>1268</v>
      </c>
      <c r="P28" s="100" t="str">
        <f t="shared" si="4"/>
        <v>2018011000111OBJ1PROD1</v>
      </c>
      <c r="Q28" s="100">
        <v>1</v>
      </c>
      <c r="R28" s="105" t="s">
        <v>1164</v>
      </c>
      <c r="S28" s="100" t="str">
        <f t="shared" si="5"/>
        <v>2018011000111OBJ1PROD1ACT5</v>
      </c>
      <c r="T28" s="100">
        <v>5</v>
      </c>
      <c r="U28" s="100" t="s">
        <v>1169</v>
      </c>
      <c r="V28" s="8" t="str">
        <f t="shared" si="0"/>
        <v>2018011000111ACT5</v>
      </c>
      <c r="W28" s="8">
        <f t="shared" si="6"/>
        <v>9</v>
      </c>
      <c r="AC28" s="8" t="str">
        <f t="shared" si="8"/>
        <v>INCREMENTO DE LA COBERTURA DE LOS SERVICIOS DE LA RED NACIONAL DE PROTECCIÓN AL CONSUMIDOR EN EL TERRITORIO  NACIONAL</v>
      </c>
      <c r="AD28" s="8" t="str">
        <f t="shared" si="1"/>
        <v>2018011000102</v>
      </c>
      <c r="AE28" s="25" t="s">
        <v>1418</v>
      </c>
      <c r="AG28" s="8" t="e">
        <f t="shared" si="2"/>
        <v>#N/A</v>
      </c>
      <c r="AH28" s="102">
        <v>8296492785</v>
      </c>
    </row>
    <row r="29" spans="1:34" ht="20.25" hidden="1" customHeight="1" thickBot="1" x14ac:dyDescent="0.3">
      <c r="A29" s="8" t="s">
        <v>422</v>
      </c>
      <c r="C29" s="92" t="s">
        <v>1012</v>
      </c>
      <c r="D29" s="92" t="s">
        <v>62</v>
      </c>
      <c r="F29" s="92"/>
      <c r="J29" s="8" t="s">
        <v>1318</v>
      </c>
      <c r="K29" s="8" t="str">
        <f t="shared" si="3"/>
        <v>2018011000111PROD1</v>
      </c>
      <c r="L29" s="101">
        <v>2018011000111</v>
      </c>
      <c r="M29" s="100" t="s">
        <v>1158</v>
      </c>
      <c r="N29" s="100" t="s">
        <v>1267</v>
      </c>
      <c r="O29" s="100" t="s">
        <v>1268</v>
      </c>
      <c r="P29" s="100" t="str">
        <f t="shared" si="4"/>
        <v>2018011000111OBJ1PROD1</v>
      </c>
      <c r="Q29" s="100">
        <v>1</v>
      </c>
      <c r="R29" s="105" t="s">
        <v>1164</v>
      </c>
      <c r="S29" s="100" t="str">
        <f t="shared" si="5"/>
        <v>2018011000111OBJ1PROD1ACT6</v>
      </c>
      <c r="T29" s="100">
        <v>6</v>
      </c>
      <c r="U29" s="100" t="s">
        <v>1170</v>
      </c>
      <c r="V29" s="8" t="str">
        <f t="shared" si="0"/>
        <v>2018011000111ACT6</v>
      </c>
      <c r="W29" s="8">
        <f t="shared" si="6"/>
        <v>10</v>
      </c>
      <c r="AC29" s="8" t="str">
        <f t="shared" si="8"/>
        <v>INCREMENTO DE LA COBERTURA DE LOS SERVICIOS DE LA RED NACIONAL DE PROTECCIÓN AL CONSUMIDOR EN EL TERRITORIO  NACIONAL</v>
      </c>
      <c r="AD29" s="8" t="str">
        <f t="shared" si="1"/>
        <v>2018011000102</v>
      </c>
      <c r="AE29" s="25" t="s">
        <v>1419</v>
      </c>
      <c r="AG29" s="8" t="e">
        <f t="shared" si="2"/>
        <v>#N/A</v>
      </c>
      <c r="AH29" s="102">
        <v>9266200000</v>
      </c>
    </row>
    <row r="30" spans="1:34" ht="20.25" hidden="1" customHeight="1" thickBot="1" x14ac:dyDescent="0.3">
      <c r="A30" s="8" t="s">
        <v>1113</v>
      </c>
      <c r="C30" s="92" t="s">
        <v>1012</v>
      </c>
      <c r="D30" s="92" t="s">
        <v>63</v>
      </c>
      <c r="F30" s="92"/>
      <c r="J30" s="8" t="s">
        <v>1370</v>
      </c>
      <c r="K30" s="8" t="str">
        <f t="shared" si="3"/>
        <v>2018011000111PROD2</v>
      </c>
      <c r="L30" s="101">
        <v>2018011000111</v>
      </c>
      <c r="M30" s="100" t="s">
        <v>1158</v>
      </c>
      <c r="N30" s="100" t="s">
        <v>1269</v>
      </c>
      <c r="O30" s="100" t="s">
        <v>1270</v>
      </c>
      <c r="P30" s="100" t="str">
        <f t="shared" si="4"/>
        <v>2018011000111OBJ2PROD2</v>
      </c>
      <c r="Q30" s="100">
        <v>2</v>
      </c>
      <c r="R30" s="105" t="s">
        <v>8</v>
      </c>
      <c r="S30" s="100" t="str">
        <f t="shared" si="5"/>
        <v>2018011000111OBJ2PROD2ACT1</v>
      </c>
      <c r="T30" s="100">
        <v>1</v>
      </c>
      <c r="U30" s="100" t="s">
        <v>1159</v>
      </c>
      <c r="V30" s="8" t="str">
        <f t="shared" si="0"/>
        <v>2018011000111ACT7</v>
      </c>
      <c r="W30" s="8">
        <f t="shared" si="6"/>
        <v>11</v>
      </c>
      <c r="AC30" s="8" t="str">
        <f t="shared" si="8"/>
        <v>INCREMENTO DE LA COBERTURA DE LOS SERVICIOS DE LA RED NACIONAL DE PROTECCIÓN AL CONSUMIDOR EN EL TERRITORIO  NACIONAL</v>
      </c>
      <c r="AD30" s="8" t="str">
        <f t="shared" si="1"/>
        <v>2018011000102</v>
      </c>
      <c r="AE30" s="25" t="s">
        <v>1420</v>
      </c>
      <c r="AG30" s="8" t="e">
        <f t="shared" si="2"/>
        <v>#N/A</v>
      </c>
      <c r="AH30" s="102">
        <v>1100000000</v>
      </c>
    </row>
    <row r="31" spans="1:34" ht="20.25" hidden="1" customHeight="1" thickBot="1" x14ac:dyDescent="0.3">
      <c r="A31" s="8" t="s">
        <v>742</v>
      </c>
      <c r="C31" s="92" t="s">
        <v>1012</v>
      </c>
      <c r="D31" s="92" t="s">
        <v>64</v>
      </c>
      <c r="F31" s="92"/>
      <c r="J31" s="8" t="s">
        <v>1371</v>
      </c>
      <c r="K31" s="8" t="str">
        <f t="shared" si="3"/>
        <v>2018011000111PROD2</v>
      </c>
      <c r="L31" s="101">
        <v>2018011000111</v>
      </c>
      <c r="M31" s="100" t="s">
        <v>1158</v>
      </c>
      <c r="N31" s="100" t="s">
        <v>1269</v>
      </c>
      <c r="O31" s="100" t="s">
        <v>1270</v>
      </c>
      <c r="P31" s="100" t="str">
        <f t="shared" si="4"/>
        <v>2018011000111OBJ2PROD2</v>
      </c>
      <c r="Q31" s="100">
        <v>2</v>
      </c>
      <c r="R31" s="105" t="s">
        <v>8</v>
      </c>
      <c r="S31" s="100" t="str">
        <f t="shared" si="5"/>
        <v>2018011000111OBJ2PROD2ACT2</v>
      </c>
      <c r="T31" s="100">
        <v>2</v>
      </c>
      <c r="U31" s="100" t="s">
        <v>1160</v>
      </c>
      <c r="V31" s="8" t="str">
        <f t="shared" si="0"/>
        <v>2018011000111ACT8</v>
      </c>
      <c r="W31" s="8">
        <f t="shared" si="6"/>
        <v>12</v>
      </c>
      <c r="AC31" s="8" t="str">
        <f t="shared" si="8"/>
        <v>INCREMENTO DE LA COBERTURA DE LOS SERVICIOS DE LA RED NACIONAL DE PROTECCIÓN AL CONSUMIDOR EN EL TERRITORIO  NACIONAL</v>
      </c>
      <c r="AD31" s="8" t="str">
        <f t="shared" si="1"/>
        <v>2018011000102</v>
      </c>
      <c r="AE31" s="25" t="s">
        <v>1421</v>
      </c>
      <c r="AG31" s="8" t="e">
        <f t="shared" si="2"/>
        <v>#N/A</v>
      </c>
      <c r="AH31" s="102">
        <v>499950000</v>
      </c>
    </row>
    <row r="32" spans="1:34" ht="20.25" hidden="1" customHeight="1" thickBot="1" x14ac:dyDescent="0.3">
      <c r="A32" s="8" t="s">
        <v>70</v>
      </c>
      <c r="C32" s="92" t="s">
        <v>1012</v>
      </c>
      <c r="D32" s="92" t="s">
        <v>66</v>
      </c>
      <c r="F32" s="92"/>
      <c r="J32" s="8" t="s">
        <v>1372</v>
      </c>
      <c r="K32" s="8" t="str">
        <f t="shared" si="3"/>
        <v>2018011000111PROD2</v>
      </c>
      <c r="L32" s="101">
        <v>2018011000111</v>
      </c>
      <c r="M32" s="100" t="s">
        <v>1158</v>
      </c>
      <c r="N32" s="100" t="s">
        <v>1269</v>
      </c>
      <c r="O32" s="100" t="s">
        <v>1270</v>
      </c>
      <c r="P32" s="100" t="str">
        <f t="shared" si="4"/>
        <v>2018011000111OBJ2PROD2</v>
      </c>
      <c r="Q32" s="100">
        <v>2</v>
      </c>
      <c r="R32" s="105" t="s">
        <v>8</v>
      </c>
      <c r="S32" s="100" t="str">
        <f t="shared" si="5"/>
        <v>2018011000111OBJ2PROD2ACT3</v>
      </c>
      <c r="T32" s="100">
        <v>3</v>
      </c>
      <c r="U32" s="100" t="s">
        <v>1161</v>
      </c>
      <c r="V32" s="8" t="str">
        <f t="shared" si="0"/>
        <v>2018011000111ACT9</v>
      </c>
      <c r="W32" s="8">
        <f t="shared" si="6"/>
        <v>13</v>
      </c>
      <c r="AC32" s="8" t="str">
        <f t="shared" si="8"/>
        <v>INCREMENTO DE LA COBERTURA DE LOS SERVICIOS DE LA RED NACIONAL DE PROTECCIÓN AL CONSUMIDOR EN EL TERRITORIO  NACIONAL</v>
      </c>
      <c r="AD32" s="8" t="str">
        <f t="shared" si="1"/>
        <v>2018011000102</v>
      </c>
      <c r="AE32" s="25" t="s">
        <v>1422</v>
      </c>
      <c r="AG32" s="8" t="e">
        <f t="shared" si="2"/>
        <v>#N/A</v>
      </c>
      <c r="AH32" s="102">
        <v>110000000</v>
      </c>
    </row>
    <row r="33" spans="1:34" ht="20.25" hidden="1" customHeight="1" thickBot="1" x14ac:dyDescent="0.3">
      <c r="A33" s="8" t="s">
        <v>630</v>
      </c>
      <c r="C33" s="92" t="s">
        <v>1012</v>
      </c>
      <c r="D33" s="92" t="s">
        <v>69</v>
      </c>
      <c r="F33" s="92"/>
      <c r="J33" s="8" t="s">
        <v>1373</v>
      </c>
      <c r="K33" s="8" t="str">
        <f t="shared" si="3"/>
        <v>2018011000111PROD3</v>
      </c>
      <c r="L33" s="101">
        <v>2018011000111</v>
      </c>
      <c r="M33" s="100" t="s">
        <v>1158</v>
      </c>
      <c r="N33" s="100" t="s">
        <v>1269</v>
      </c>
      <c r="O33" s="100" t="s">
        <v>1270</v>
      </c>
      <c r="P33" s="100" t="str">
        <f t="shared" si="4"/>
        <v>2018011000111OBJ2PROD3</v>
      </c>
      <c r="Q33" s="100">
        <v>3</v>
      </c>
      <c r="R33" s="105" t="s">
        <v>1135</v>
      </c>
      <c r="S33" s="100" t="str">
        <f t="shared" si="5"/>
        <v>2018011000111OBJ2PROD3ACT1</v>
      </c>
      <c r="T33" s="100">
        <v>1</v>
      </c>
      <c r="U33" s="100" t="s">
        <v>1162</v>
      </c>
      <c r="V33" s="8" t="str">
        <f t="shared" si="0"/>
        <v>2018011000111ACT10</v>
      </c>
      <c r="W33" s="8">
        <f t="shared" si="6"/>
        <v>14</v>
      </c>
      <c r="AC33" s="8" t="s">
        <v>1207</v>
      </c>
      <c r="AD33" s="8" t="str">
        <f t="shared" si="1"/>
        <v>2018011000179</v>
      </c>
      <c r="AE33" s="25" t="s">
        <v>1423</v>
      </c>
      <c r="AG33" s="8" t="e">
        <f t="shared" si="2"/>
        <v>#N/A</v>
      </c>
      <c r="AH33" s="102">
        <v>9155260575</v>
      </c>
    </row>
    <row r="34" spans="1:34" ht="20.25" hidden="1" customHeight="1" thickBot="1" x14ac:dyDescent="0.3">
      <c r="A34" s="8" t="s">
        <v>1116</v>
      </c>
      <c r="C34" s="92" t="s">
        <v>1012</v>
      </c>
      <c r="D34" s="92" t="s">
        <v>71</v>
      </c>
      <c r="F34" s="92"/>
      <c r="J34" s="8" t="s">
        <v>1374</v>
      </c>
      <c r="K34" s="8" t="str">
        <f t="shared" si="3"/>
        <v>2018011000111PROD3</v>
      </c>
      <c r="L34" s="101">
        <v>2018011000111</v>
      </c>
      <c r="M34" s="100" t="s">
        <v>1158</v>
      </c>
      <c r="N34" s="100" t="s">
        <v>1269</v>
      </c>
      <c r="O34" s="100" t="s">
        <v>1270</v>
      </c>
      <c r="P34" s="100" t="str">
        <f t="shared" si="4"/>
        <v>2018011000111OBJ2PROD3</v>
      </c>
      <c r="Q34" s="100">
        <v>3</v>
      </c>
      <c r="R34" s="105" t="s">
        <v>1135</v>
      </c>
      <c r="S34" s="100" t="str">
        <f t="shared" si="5"/>
        <v>2018011000111OBJ2PROD3ACT2</v>
      </c>
      <c r="T34" s="100">
        <v>2</v>
      </c>
      <c r="U34" s="100" t="s">
        <v>1163</v>
      </c>
      <c r="V34" s="8" t="str">
        <f t="shared" si="0"/>
        <v>2018011000111ACT11</v>
      </c>
      <c r="W34" s="8">
        <f t="shared" si="6"/>
        <v>15</v>
      </c>
      <c r="AC34" s="8" t="str">
        <f>+AC33</f>
        <v>MEJORAMIENTO DE LOS SISTEMAS DE INFORMACIÓN Y SERVICIOS TECNOLÓGICOS DE LA SUPERINTENDENCIA DE INDUSTRIA Y COMERCIO EN EL TERRITORIO  NACIONAL</v>
      </c>
      <c r="AD34" s="8" t="str">
        <f t="shared" si="1"/>
        <v>2018011000179</v>
      </c>
      <c r="AE34" s="25" t="s">
        <v>1424</v>
      </c>
      <c r="AG34" s="8" t="e">
        <f t="shared" si="2"/>
        <v>#N/A</v>
      </c>
      <c r="AH34" s="102">
        <v>5397329573</v>
      </c>
    </row>
    <row r="35" spans="1:34" ht="20.25" hidden="1" customHeight="1" thickBot="1" x14ac:dyDescent="0.3">
      <c r="A35" s="8" t="s">
        <v>1110</v>
      </c>
      <c r="C35" s="92" t="s">
        <v>1012</v>
      </c>
      <c r="D35" s="92" t="s">
        <v>74</v>
      </c>
      <c r="F35" s="92"/>
      <c r="J35" s="8" t="s">
        <v>1322</v>
      </c>
      <c r="K35" s="8" t="str">
        <f t="shared" si="3"/>
        <v>2018011000118PROD1</v>
      </c>
      <c r="L35" s="101">
        <v>2018011000118</v>
      </c>
      <c r="M35" s="100" t="s">
        <v>1125</v>
      </c>
      <c r="N35" s="100" t="s">
        <v>1271</v>
      </c>
      <c r="O35" s="100" t="s">
        <v>1272</v>
      </c>
      <c r="P35" s="100" t="str">
        <f t="shared" si="4"/>
        <v>2018011000118OBJ1PROD1</v>
      </c>
      <c r="Q35" s="100">
        <v>1</v>
      </c>
      <c r="R35" s="105" t="s">
        <v>8</v>
      </c>
      <c r="S35" s="100" t="str">
        <f t="shared" si="5"/>
        <v>2018011000118OBJ1PROD1ACT1</v>
      </c>
      <c r="T35" s="100">
        <v>1</v>
      </c>
      <c r="U35" s="100" t="s">
        <v>1126</v>
      </c>
      <c r="V35" s="8" t="str">
        <f t="shared" si="0"/>
        <v>2018011000118ACT1</v>
      </c>
      <c r="W35" s="8">
        <f t="shared" si="6"/>
        <v>16</v>
      </c>
      <c r="AC35" s="8" t="str">
        <f>+AC34</f>
        <v>MEJORAMIENTO DE LOS SISTEMAS DE INFORMACIÓN Y SERVICIOS TECNOLÓGICOS DE LA SUPERINTENDENCIA DE INDUSTRIA Y COMERCIO EN EL TERRITORIO  NACIONAL</v>
      </c>
      <c r="AD35" s="8" t="str">
        <f t="shared" si="1"/>
        <v>2018011000179</v>
      </c>
      <c r="AE35" s="25" t="s">
        <v>1212</v>
      </c>
      <c r="AG35" s="8" t="e">
        <f t="shared" si="2"/>
        <v>#N/A</v>
      </c>
      <c r="AH35" s="102">
        <v>5588289652</v>
      </c>
    </row>
    <row r="36" spans="1:34" ht="20.25" hidden="1" customHeight="1" thickBot="1" x14ac:dyDescent="0.3">
      <c r="A36" s="8" t="s">
        <v>1112</v>
      </c>
      <c r="C36" s="92" t="s">
        <v>1012</v>
      </c>
      <c r="D36" s="92" t="s">
        <v>75</v>
      </c>
      <c r="F36" s="92"/>
      <c r="J36" s="8" t="s">
        <v>1323</v>
      </c>
      <c r="K36" s="8" t="str">
        <f t="shared" si="3"/>
        <v>2018011000118PROD1</v>
      </c>
      <c r="L36" s="101">
        <v>2018011000118</v>
      </c>
      <c r="M36" s="100" t="s">
        <v>1125</v>
      </c>
      <c r="N36" s="100" t="s">
        <v>1271</v>
      </c>
      <c r="O36" s="100" t="s">
        <v>1272</v>
      </c>
      <c r="P36" s="100" t="str">
        <f t="shared" si="4"/>
        <v>2018011000118OBJ1PROD1</v>
      </c>
      <c r="Q36" s="100">
        <v>1</v>
      </c>
      <c r="R36" s="105" t="s">
        <v>8</v>
      </c>
      <c r="S36" s="100" t="str">
        <f t="shared" si="5"/>
        <v>2018011000118OBJ1PROD1ACT2</v>
      </c>
      <c r="T36" s="100">
        <v>2</v>
      </c>
      <c r="U36" s="100" t="s">
        <v>1127</v>
      </c>
      <c r="V36" s="8" t="str">
        <f t="shared" si="0"/>
        <v>2018011000118ACT2</v>
      </c>
      <c r="W36" s="8">
        <f t="shared" si="6"/>
        <v>17</v>
      </c>
      <c r="AC36" s="8" t="str">
        <f>+AC35</f>
        <v>MEJORAMIENTO DE LOS SISTEMAS DE INFORMACIÓN Y SERVICIOS TECNOLÓGICOS DE LA SUPERINTENDENCIA DE INDUSTRIA Y COMERCIO EN EL TERRITORIO  NACIONAL</v>
      </c>
      <c r="AD36" s="8" t="str">
        <f t="shared" si="1"/>
        <v>2018011000179</v>
      </c>
      <c r="AE36" s="25" t="s">
        <v>1425</v>
      </c>
      <c r="AG36" s="8" t="e">
        <f t="shared" si="2"/>
        <v>#N/A</v>
      </c>
      <c r="AH36" s="102">
        <v>291004560</v>
      </c>
    </row>
    <row r="37" spans="1:34" ht="20.25" hidden="1" customHeight="1" thickBot="1" x14ac:dyDescent="0.3">
      <c r="A37" s="8" t="s">
        <v>1118</v>
      </c>
      <c r="C37" s="92" t="s">
        <v>1012</v>
      </c>
      <c r="D37" s="92" t="s">
        <v>79</v>
      </c>
      <c r="F37" s="92"/>
      <c r="J37" s="8" t="s">
        <v>1324</v>
      </c>
      <c r="K37" s="8" t="str">
        <f t="shared" si="3"/>
        <v>2018011000118PROD2</v>
      </c>
      <c r="L37" s="101">
        <v>2018011000118</v>
      </c>
      <c r="M37" s="100" t="s">
        <v>1125</v>
      </c>
      <c r="N37" s="100" t="s">
        <v>1271</v>
      </c>
      <c r="O37" s="100" t="s">
        <v>1272</v>
      </c>
      <c r="P37" s="100" t="str">
        <f t="shared" si="4"/>
        <v>2018011000118OBJ1PROD2</v>
      </c>
      <c r="Q37" s="100">
        <v>2</v>
      </c>
      <c r="R37" s="105" t="s">
        <v>1131</v>
      </c>
      <c r="S37" s="100" t="str">
        <f t="shared" si="5"/>
        <v>2018011000118OBJ1PROD2ACT1</v>
      </c>
      <c r="T37" s="100">
        <v>1</v>
      </c>
      <c r="U37" s="100" t="s">
        <v>1132</v>
      </c>
      <c r="V37" s="8" t="str">
        <f t="shared" si="0"/>
        <v>2018011000118ACT3</v>
      </c>
      <c r="W37" s="8">
        <f t="shared" si="6"/>
        <v>18</v>
      </c>
      <c r="AC37" s="8" t="str">
        <f>+AC36</f>
        <v>MEJORAMIENTO DE LOS SISTEMAS DE INFORMACIÓN Y SERVICIOS TECNOLÓGICOS DE LA SUPERINTENDENCIA DE INDUSTRIA Y COMERCIO EN EL TERRITORIO  NACIONAL</v>
      </c>
      <c r="AD37" s="8" t="str">
        <f t="shared" si="1"/>
        <v>2018011000179</v>
      </c>
      <c r="AE37" s="25" t="s">
        <v>1214</v>
      </c>
      <c r="AG37" s="8" t="e">
        <f t="shared" si="2"/>
        <v>#N/A</v>
      </c>
      <c r="AH37" s="102">
        <v>11247788252</v>
      </c>
    </row>
    <row r="38" spans="1:34" ht="20.25" hidden="1" customHeight="1" thickBot="1" x14ac:dyDescent="0.3">
      <c r="C38" s="92" t="s">
        <v>1012</v>
      </c>
      <c r="D38" s="92" t="s">
        <v>80</v>
      </c>
      <c r="F38" s="92"/>
      <c r="J38" s="8" t="s">
        <v>1325</v>
      </c>
      <c r="K38" s="8" t="str">
        <f t="shared" si="3"/>
        <v>2018011000118PROD2</v>
      </c>
      <c r="L38" s="101">
        <v>2018011000118</v>
      </c>
      <c r="M38" s="100" t="s">
        <v>1125</v>
      </c>
      <c r="N38" s="100" t="s">
        <v>1271</v>
      </c>
      <c r="O38" s="100" t="s">
        <v>1272</v>
      </c>
      <c r="P38" s="100" t="str">
        <f t="shared" si="4"/>
        <v>2018011000118OBJ1PROD2</v>
      </c>
      <c r="Q38" s="100">
        <v>2</v>
      </c>
      <c r="R38" s="105" t="s">
        <v>1131</v>
      </c>
      <c r="S38" s="100" t="str">
        <f t="shared" si="5"/>
        <v>2018011000118OBJ1PROD2ACT2</v>
      </c>
      <c r="T38" s="100">
        <v>2</v>
      </c>
      <c r="U38" s="100" t="s">
        <v>1133</v>
      </c>
      <c r="V38" s="8" t="str">
        <f t="shared" si="0"/>
        <v>2018011000118ACT4</v>
      </c>
      <c r="W38" s="8">
        <f t="shared" si="6"/>
        <v>19</v>
      </c>
      <c r="AC38" s="8" t="s">
        <v>1215</v>
      </c>
      <c r="AD38" s="8" t="str">
        <f t="shared" si="1"/>
        <v>2018011001049</v>
      </c>
      <c r="AE38" s="25" t="s">
        <v>1426</v>
      </c>
      <c r="AG38" s="8" t="e">
        <f t="shared" si="2"/>
        <v>#N/A</v>
      </c>
      <c r="AH38" s="102">
        <v>10547200</v>
      </c>
    </row>
    <row r="39" spans="1:34" ht="20.25" hidden="1" customHeight="1" thickBot="1" x14ac:dyDescent="0.3">
      <c r="C39" s="92" t="s">
        <v>1012</v>
      </c>
      <c r="D39" s="92" t="s">
        <v>55</v>
      </c>
      <c r="F39" s="92"/>
      <c r="J39" s="8" t="s">
        <v>1368</v>
      </c>
      <c r="K39" s="8" t="str">
        <f t="shared" si="3"/>
        <v>2018011000118PROD2</v>
      </c>
      <c r="L39" s="101">
        <v>2018011000118</v>
      </c>
      <c r="M39" s="100" t="s">
        <v>1125</v>
      </c>
      <c r="N39" s="100" t="s">
        <v>1271</v>
      </c>
      <c r="O39" s="100" t="s">
        <v>1272</v>
      </c>
      <c r="P39" s="100" t="str">
        <f t="shared" si="4"/>
        <v>2018011000118OBJ1PROD2</v>
      </c>
      <c r="Q39" s="100">
        <v>2</v>
      </c>
      <c r="R39" s="105" t="s">
        <v>1131</v>
      </c>
      <c r="S39" s="100" t="str">
        <f t="shared" si="5"/>
        <v>2018011000118OBJ1PROD2ACT3</v>
      </c>
      <c r="T39" s="100">
        <v>3</v>
      </c>
      <c r="U39" s="100" t="s">
        <v>1134</v>
      </c>
      <c r="V39" s="8" t="str">
        <f t="shared" si="0"/>
        <v>2018011000118ACT5</v>
      </c>
      <c r="W39" s="8">
        <f t="shared" si="6"/>
        <v>20</v>
      </c>
      <c r="AC39" s="8" t="str">
        <f t="shared" ref="AC39:AC46" si="9">+AC38</f>
        <v>MEJORAMIENTO EN LA CALIDAD DE LA GESTIÓN ESTRATÉGICA DE LA SUPERINTENDENCIA DE INDUSTRIA Y COMERCIO A NIVEL  NACIONAL</v>
      </c>
      <c r="AD39" s="8" t="str">
        <f t="shared" si="1"/>
        <v>2018011001049</v>
      </c>
      <c r="AE39" s="25" t="s">
        <v>1427</v>
      </c>
      <c r="AG39" s="8" t="e">
        <f t="shared" si="2"/>
        <v>#N/A</v>
      </c>
      <c r="AH39" s="102">
        <v>92000000</v>
      </c>
    </row>
    <row r="40" spans="1:34" ht="20.25" hidden="1" customHeight="1" thickBot="1" x14ac:dyDescent="0.3">
      <c r="C40" s="92" t="s">
        <v>1012</v>
      </c>
      <c r="D40" s="92" t="s">
        <v>82</v>
      </c>
      <c r="F40" s="92"/>
      <c r="J40" s="8" t="s">
        <v>1369</v>
      </c>
      <c r="K40" s="8" t="str">
        <f t="shared" si="3"/>
        <v>2018011000118PROD3</v>
      </c>
      <c r="L40" s="101">
        <v>2018011000118</v>
      </c>
      <c r="M40" s="100" t="s">
        <v>1125</v>
      </c>
      <c r="N40" s="100" t="s">
        <v>1271</v>
      </c>
      <c r="O40" s="100" t="s">
        <v>1272</v>
      </c>
      <c r="P40" s="100" t="str">
        <f t="shared" si="4"/>
        <v>2018011000118OBJ1PROD3</v>
      </c>
      <c r="Q40" s="100">
        <v>3</v>
      </c>
      <c r="R40" s="105" t="s">
        <v>1135</v>
      </c>
      <c r="S40" s="100" t="str">
        <f t="shared" si="5"/>
        <v>2018011000118OBJ1PROD3ACT1</v>
      </c>
      <c r="T40" s="100">
        <v>1</v>
      </c>
      <c r="U40" s="100" t="s">
        <v>1136</v>
      </c>
      <c r="V40" s="8" t="str">
        <f t="shared" si="0"/>
        <v>2018011000118ACT6</v>
      </c>
      <c r="W40" s="8">
        <f t="shared" si="6"/>
        <v>21</v>
      </c>
      <c r="AC40" s="8" t="str">
        <f t="shared" si="9"/>
        <v>MEJORAMIENTO EN LA CALIDAD DE LA GESTIÓN ESTRATÉGICA DE LA SUPERINTENDENCIA DE INDUSTRIA Y COMERCIO A NIVEL  NACIONAL</v>
      </c>
      <c r="AD40" s="8" t="str">
        <f t="shared" si="1"/>
        <v>2018011001049</v>
      </c>
      <c r="AE40" s="25" t="s">
        <v>1428</v>
      </c>
      <c r="AG40" s="8" t="e">
        <f t="shared" si="2"/>
        <v>#N/A</v>
      </c>
      <c r="AH40" s="102">
        <v>204420000</v>
      </c>
    </row>
    <row r="41" spans="1:34" ht="20.25" hidden="1" customHeight="1" thickBot="1" x14ac:dyDescent="0.3">
      <c r="C41" s="92" t="s">
        <v>1012</v>
      </c>
      <c r="D41" s="92" t="s">
        <v>85</v>
      </c>
      <c r="F41" s="92"/>
      <c r="J41" s="8" t="s">
        <v>1319</v>
      </c>
      <c r="K41" s="8" t="str">
        <f t="shared" si="3"/>
        <v>2018011000118PROD3</v>
      </c>
      <c r="L41" s="101">
        <v>2018011000118</v>
      </c>
      <c r="M41" s="100" t="s">
        <v>1125</v>
      </c>
      <c r="N41" s="100" t="s">
        <v>1271</v>
      </c>
      <c r="O41" s="100" t="s">
        <v>1272</v>
      </c>
      <c r="P41" s="100" t="str">
        <f t="shared" si="4"/>
        <v>2018011000118OBJ1PROD3</v>
      </c>
      <c r="Q41" s="100">
        <v>3</v>
      </c>
      <c r="R41" s="105" t="s">
        <v>1135</v>
      </c>
      <c r="S41" s="100" t="str">
        <f t="shared" si="5"/>
        <v>2018011000118OBJ1PROD3ACT2</v>
      </c>
      <c r="T41" s="100">
        <v>2</v>
      </c>
      <c r="U41" s="100" t="s">
        <v>1137</v>
      </c>
      <c r="V41" s="8" t="str">
        <f t="shared" si="0"/>
        <v>2018011000118ACT7</v>
      </c>
      <c r="W41" s="8">
        <f t="shared" si="6"/>
        <v>22</v>
      </c>
      <c r="AC41" s="8" t="str">
        <f t="shared" si="9"/>
        <v>MEJORAMIENTO EN LA CALIDAD DE LA GESTIÓN ESTRATÉGICA DE LA SUPERINTENDENCIA DE INDUSTRIA Y COMERCIO A NIVEL  NACIONAL</v>
      </c>
      <c r="AD41" s="8" t="str">
        <f t="shared" si="1"/>
        <v>2018011001049</v>
      </c>
      <c r="AE41" s="25" t="s">
        <v>1429</v>
      </c>
      <c r="AG41" s="8" t="e">
        <f t="shared" si="2"/>
        <v>#N/A</v>
      </c>
      <c r="AH41" s="102">
        <v>298118370</v>
      </c>
    </row>
    <row r="42" spans="1:34" ht="20.25" hidden="1" customHeight="1" thickBot="1" x14ac:dyDescent="0.3">
      <c r="C42" s="92" t="s">
        <v>1012</v>
      </c>
      <c r="D42" s="92" t="s">
        <v>86</v>
      </c>
      <c r="F42" s="92"/>
      <c r="J42" s="8" t="s">
        <v>1320</v>
      </c>
      <c r="K42" s="8" t="str">
        <f t="shared" si="3"/>
        <v>2018011000118PROD1</v>
      </c>
      <c r="L42" s="101">
        <v>2018011000118</v>
      </c>
      <c r="M42" s="100" t="s">
        <v>1125</v>
      </c>
      <c r="N42" s="100" t="s">
        <v>1273</v>
      </c>
      <c r="O42" s="100" t="s">
        <v>1274</v>
      </c>
      <c r="P42" s="100" t="str">
        <f t="shared" si="4"/>
        <v>2018011000118OBJ2PROD1</v>
      </c>
      <c r="Q42" s="100">
        <v>1</v>
      </c>
      <c r="R42" s="105" t="s">
        <v>1128</v>
      </c>
      <c r="S42" s="100" t="str">
        <f t="shared" si="5"/>
        <v>2018011000118OBJ2PROD1ACT1</v>
      </c>
      <c r="T42" s="100">
        <v>1</v>
      </c>
      <c r="U42" s="100" t="s">
        <v>1129</v>
      </c>
      <c r="V42" s="8" t="str">
        <f t="shared" si="0"/>
        <v>2018011000118ACT8</v>
      </c>
      <c r="W42" s="8">
        <f t="shared" si="6"/>
        <v>23</v>
      </c>
      <c r="AC42" s="8" t="str">
        <f t="shared" si="9"/>
        <v>MEJORAMIENTO EN LA CALIDAD DE LA GESTIÓN ESTRATÉGICA DE LA SUPERINTENDENCIA DE INDUSTRIA Y COMERCIO A NIVEL  NACIONAL</v>
      </c>
      <c r="AD42" s="8" t="str">
        <f t="shared" si="1"/>
        <v>2018011001049</v>
      </c>
      <c r="AE42" s="25" t="s">
        <v>1430</v>
      </c>
      <c r="AG42" s="8" t="e">
        <f t="shared" si="2"/>
        <v>#N/A</v>
      </c>
      <c r="AH42" s="102">
        <v>1157150610</v>
      </c>
    </row>
    <row r="43" spans="1:34" ht="20.25" hidden="1" customHeight="1" thickBot="1" x14ac:dyDescent="0.3">
      <c r="C43" s="92" t="s">
        <v>1012</v>
      </c>
      <c r="D43" s="92" t="s">
        <v>90</v>
      </c>
      <c r="F43" s="92"/>
      <c r="J43" s="8" t="s">
        <v>1321</v>
      </c>
      <c r="K43" s="8" t="str">
        <f t="shared" si="3"/>
        <v>2018011000118PROD1</v>
      </c>
      <c r="L43" s="101">
        <v>2018011000118</v>
      </c>
      <c r="M43" s="100" t="s">
        <v>1125</v>
      </c>
      <c r="N43" s="100" t="s">
        <v>1273</v>
      </c>
      <c r="O43" s="100" t="s">
        <v>1274</v>
      </c>
      <c r="P43" s="100" t="str">
        <f t="shared" si="4"/>
        <v>2018011000118OBJ2PROD1</v>
      </c>
      <c r="Q43" s="100">
        <v>1</v>
      </c>
      <c r="R43" s="105" t="s">
        <v>1128</v>
      </c>
      <c r="S43" s="100" t="str">
        <f t="shared" si="5"/>
        <v>2018011000118OBJ2PROD1ACT2</v>
      </c>
      <c r="T43" s="100">
        <v>2</v>
      </c>
      <c r="U43" s="100" t="s">
        <v>1130</v>
      </c>
      <c r="V43" s="8" t="str">
        <f t="shared" si="0"/>
        <v>2018011000118ACT9</v>
      </c>
      <c r="W43" s="8">
        <f t="shared" si="6"/>
        <v>24</v>
      </c>
      <c r="AC43" s="8" t="str">
        <f t="shared" si="9"/>
        <v>MEJORAMIENTO EN LA CALIDAD DE LA GESTIÓN ESTRATÉGICA DE LA SUPERINTENDENCIA DE INDUSTRIA Y COMERCIO A NIVEL  NACIONAL</v>
      </c>
      <c r="AD43" s="8" t="str">
        <f t="shared" si="1"/>
        <v>2018011001049</v>
      </c>
      <c r="AE43" s="25" t="s">
        <v>1431</v>
      </c>
      <c r="AG43" s="8" t="e">
        <f t="shared" si="2"/>
        <v>#N/A</v>
      </c>
      <c r="AH43" s="102">
        <v>845045911</v>
      </c>
    </row>
    <row r="44" spans="1:34" ht="20.25" hidden="1" customHeight="1" thickBot="1" x14ac:dyDescent="0.3">
      <c r="C44" s="92" t="s">
        <v>1012</v>
      </c>
      <c r="D44" s="92" t="s">
        <v>91</v>
      </c>
      <c r="F44" s="92"/>
      <c r="J44" s="8" t="s">
        <v>1327</v>
      </c>
      <c r="K44" s="8" t="str">
        <f t="shared" si="3"/>
        <v>2018011000136PROD1</v>
      </c>
      <c r="L44" s="101">
        <v>2018011000136</v>
      </c>
      <c r="M44" s="100" t="s">
        <v>1152</v>
      </c>
      <c r="N44" s="100" t="s">
        <v>1275</v>
      </c>
      <c r="O44" s="100" t="s">
        <v>1276</v>
      </c>
      <c r="P44" s="100" t="str">
        <f t="shared" si="4"/>
        <v>2018011000136OBJ1PROD1</v>
      </c>
      <c r="Q44" s="100">
        <v>1</v>
      </c>
      <c r="R44" s="105" t="s">
        <v>1155</v>
      </c>
      <c r="S44" s="100" t="str">
        <f t="shared" si="5"/>
        <v>2018011000136OBJ1PROD1ACT1</v>
      </c>
      <c r="T44" s="100">
        <v>1</v>
      </c>
      <c r="U44" s="100" t="s">
        <v>1156</v>
      </c>
      <c r="V44" s="8" t="str">
        <f t="shared" si="0"/>
        <v>2018011000136ACT1</v>
      </c>
      <c r="W44" s="8">
        <f t="shared" si="6"/>
        <v>25</v>
      </c>
      <c r="AC44" s="8" t="str">
        <f t="shared" si="9"/>
        <v>MEJORAMIENTO EN LA CALIDAD DE LA GESTIÓN ESTRATÉGICA DE LA SUPERINTENDENCIA DE INDUSTRIA Y COMERCIO A NIVEL  NACIONAL</v>
      </c>
      <c r="AD44" s="8" t="str">
        <f t="shared" si="1"/>
        <v>2018011001049</v>
      </c>
      <c r="AE44" s="25" t="s">
        <v>1432</v>
      </c>
      <c r="AG44" s="8" t="e">
        <f t="shared" si="2"/>
        <v>#N/A</v>
      </c>
      <c r="AH44" s="102">
        <v>74316990</v>
      </c>
    </row>
    <row r="45" spans="1:34" ht="20.25" hidden="1" customHeight="1" thickBot="1" x14ac:dyDescent="0.3">
      <c r="C45" s="92" t="s">
        <v>1012</v>
      </c>
      <c r="D45" s="92" t="s">
        <v>1015</v>
      </c>
      <c r="F45" s="92"/>
      <c r="J45" s="8" t="s">
        <v>1375</v>
      </c>
      <c r="K45" s="8" t="str">
        <f t="shared" si="3"/>
        <v>2018011000136PROD1</v>
      </c>
      <c r="L45" s="101">
        <v>2018011000136</v>
      </c>
      <c r="M45" s="100" t="s">
        <v>1152</v>
      </c>
      <c r="N45" s="100" t="s">
        <v>1275</v>
      </c>
      <c r="O45" s="100" t="s">
        <v>1276</v>
      </c>
      <c r="P45" s="100" t="str">
        <f t="shared" si="4"/>
        <v>2018011000136OBJ1PROD1</v>
      </c>
      <c r="Q45" s="100">
        <v>1</v>
      </c>
      <c r="R45" s="105" t="s">
        <v>1155</v>
      </c>
      <c r="S45" s="100" t="str">
        <f t="shared" si="5"/>
        <v>2018011000136OBJ1PROD1ACT2</v>
      </c>
      <c r="T45" s="100">
        <v>2</v>
      </c>
      <c r="U45" s="100" t="s">
        <v>1146</v>
      </c>
      <c r="V45" s="8" t="str">
        <f t="shared" si="0"/>
        <v>2018011000136ACT2</v>
      </c>
      <c r="W45" s="8">
        <f t="shared" si="6"/>
        <v>26</v>
      </c>
      <c r="AC45" s="8" t="str">
        <f t="shared" si="9"/>
        <v>MEJORAMIENTO EN LA CALIDAD DE LA GESTIÓN ESTRATÉGICA DE LA SUPERINTENDENCIA DE INDUSTRIA Y COMERCIO A NIVEL  NACIONAL</v>
      </c>
      <c r="AD45" s="8" t="str">
        <f t="shared" si="1"/>
        <v>2018011001049</v>
      </c>
      <c r="AE45" s="25" t="s">
        <v>1433</v>
      </c>
      <c r="AG45" s="8" t="e">
        <f t="shared" si="2"/>
        <v>#N/A</v>
      </c>
      <c r="AH45" s="102">
        <v>400150440</v>
      </c>
    </row>
    <row r="46" spans="1:34" ht="20.25" hidden="1" customHeight="1" thickBot="1" x14ac:dyDescent="0.3">
      <c r="C46" s="92" t="s">
        <v>1012</v>
      </c>
      <c r="D46" s="92" t="s">
        <v>92</v>
      </c>
      <c r="F46" s="92"/>
      <c r="J46" s="8" t="s">
        <v>1376</v>
      </c>
      <c r="K46" s="8" t="str">
        <f t="shared" si="3"/>
        <v>2018011000136PROD1</v>
      </c>
      <c r="L46" s="101">
        <v>2018011000136</v>
      </c>
      <c r="M46" s="100" t="s">
        <v>1152</v>
      </c>
      <c r="N46" s="100" t="s">
        <v>1275</v>
      </c>
      <c r="O46" s="100" t="s">
        <v>1276</v>
      </c>
      <c r="P46" s="100" t="str">
        <f t="shared" si="4"/>
        <v>2018011000136OBJ1PROD1</v>
      </c>
      <c r="Q46" s="100">
        <v>1</v>
      </c>
      <c r="R46" s="105" t="s">
        <v>1155</v>
      </c>
      <c r="S46" s="100" t="str">
        <f t="shared" si="5"/>
        <v>2018011000136OBJ1PROD1ACT3</v>
      </c>
      <c r="T46" s="100">
        <v>3</v>
      </c>
      <c r="U46" s="100" t="s">
        <v>1157</v>
      </c>
      <c r="V46" s="8" t="str">
        <f t="shared" si="0"/>
        <v>2018011000136ACT3</v>
      </c>
      <c r="W46" s="8">
        <f t="shared" si="6"/>
        <v>27</v>
      </c>
      <c r="AC46" s="8" t="str">
        <f t="shared" si="9"/>
        <v>MEJORAMIENTO EN LA CALIDAD DE LA GESTIÓN ESTRATÉGICA DE LA SUPERINTENDENCIA DE INDUSTRIA Y COMERCIO A NIVEL  NACIONAL</v>
      </c>
      <c r="AD46" s="8" t="str">
        <f t="shared" si="1"/>
        <v>2018011001049</v>
      </c>
      <c r="AE46" s="25" t="s">
        <v>1218</v>
      </c>
      <c r="AG46" s="8" t="e">
        <f t="shared" si="2"/>
        <v>#N/A</v>
      </c>
      <c r="AH46" s="102">
        <v>50088341</v>
      </c>
    </row>
    <row r="47" spans="1:34" ht="20.25" hidden="1" customHeight="1" thickBot="1" x14ac:dyDescent="0.3">
      <c r="C47" s="92" t="s">
        <v>1012</v>
      </c>
      <c r="D47" s="92" t="s">
        <v>67</v>
      </c>
      <c r="F47" s="92"/>
      <c r="J47" s="8" t="s">
        <v>1377</v>
      </c>
      <c r="K47" s="8" t="str">
        <f t="shared" si="3"/>
        <v>2018011000136PROD2</v>
      </c>
      <c r="L47" s="101">
        <v>2018011000136</v>
      </c>
      <c r="M47" s="100" t="s">
        <v>1152</v>
      </c>
      <c r="N47" s="100" t="s">
        <v>1275</v>
      </c>
      <c r="O47" s="100" t="s">
        <v>1277</v>
      </c>
      <c r="P47" s="100" t="str">
        <f t="shared" si="4"/>
        <v>2018011000136OBJ1PROD2</v>
      </c>
      <c r="Q47" s="100">
        <v>2</v>
      </c>
      <c r="R47" s="105" t="s">
        <v>8</v>
      </c>
      <c r="S47" s="100" t="str">
        <f t="shared" si="5"/>
        <v>2018011000136OBJ1PROD2ACT1</v>
      </c>
      <c r="T47" s="100">
        <v>1</v>
      </c>
      <c r="U47" s="100" t="s">
        <v>1153</v>
      </c>
      <c r="V47" s="8" t="str">
        <f t="shared" si="0"/>
        <v>2018011000136ACT4</v>
      </c>
      <c r="W47" s="8">
        <f t="shared" si="6"/>
        <v>28</v>
      </c>
      <c r="AC47" s="8" t="s">
        <v>1229</v>
      </c>
      <c r="AD47" s="8" t="str">
        <f t="shared" si="1"/>
        <v>2018011000150</v>
      </c>
      <c r="AE47" s="25" t="s">
        <v>1434</v>
      </c>
      <c r="AG47" s="8" t="e">
        <f t="shared" si="2"/>
        <v>#N/A</v>
      </c>
      <c r="AH47" s="102">
        <v>50000000</v>
      </c>
    </row>
    <row r="48" spans="1:34" ht="20.25" hidden="1" customHeight="1" thickBot="1" x14ac:dyDescent="0.3">
      <c r="C48" s="92" t="s">
        <v>1012</v>
      </c>
      <c r="D48" s="92" t="s">
        <v>72</v>
      </c>
      <c r="F48" s="92"/>
      <c r="J48" s="8" t="s">
        <v>1326</v>
      </c>
      <c r="K48" s="8" t="str">
        <f t="shared" si="3"/>
        <v>2018011000136PROD2</v>
      </c>
      <c r="L48" s="101">
        <v>2018011000136</v>
      </c>
      <c r="M48" s="100" t="s">
        <v>1152</v>
      </c>
      <c r="N48" s="100" t="s">
        <v>1275</v>
      </c>
      <c r="O48" s="100" t="s">
        <v>1277</v>
      </c>
      <c r="P48" s="100" t="str">
        <f t="shared" si="4"/>
        <v>2018011000136OBJ1PROD2</v>
      </c>
      <c r="Q48" s="100">
        <v>2</v>
      </c>
      <c r="R48" s="105" t="s">
        <v>8</v>
      </c>
      <c r="S48" s="100" t="str">
        <f t="shared" si="5"/>
        <v>2018011000136OBJ1PROD2ACT2</v>
      </c>
      <c r="T48" s="100">
        <v>2</v>
      </c>
      <c r="U48" s="100" t="s">
        <v>1154</v>
      </c>
      <c r="V48" s="8" t="str">
        <f t="shared" si="0"/>
        <v>2018011000136ACT5</v>
      </c>
      <c r="W48" s="8">
        <f t="shared" si="6"/>
        <v>29</v>
      </c>
      <c r="AC48" s="8" t="str">
        <f>+AC47</f>
        <v>MEJORAMIENTO EN LA EJECUCIÓN DE LAS FUNCIONES ASIGNADAS EN MATERIA DE PROTECCIÓN AL CONSUMIDOR A NIVEL  NACIONAL</v>
      </c>
      <c r="AD48" s="8" t="str">
        <f t="shared" si="1"/>
        <v>2018011000150</v>
      </c>
      <c r="AE48" s="25" t="s">
        <v>1435</v>
      </c>
      <c r="AG48" s="8" t="e">
        <f t="shared" si="2"/>
        <v>#N/A</v>
      </c>
      <c r="AH48" s="102">
        <v>4178574707</v>
      </c>
    </row>
    <row r="49" spans="3:34" ht="20.25" hidden="1" customHeight="1" thickBot="1" x14ac:dyDescent="0.3">
      <c r="C49" s="92" t="s">
        <v>1012</v>
      </c>
      <c r="D49" s="92" t="s">
        <v>169</v>
      </c>
      <c r="F49" s="92"/>
      <c r="J49" s="8" t="s">
        <v>1378</v>
      </c>
      <c r="K49" s="8" t="str">
        <f t="shared" si="3"/>
        <v>2018011000150PROD1</v>
      </c>
      <c r="L49" s="101">
        <v>2018011000150</v>
      </c>
      <c r="M49" s="100" t="s">
        <v>1229</v>
      </c>
      <c r="N49" s="100" t="s">
        <v>1278</v>
      </c>
      <c r="O49" s="100" t="s">
        <v>9</v>
      </c>
      <c r="P49" s="100" t="str">
        <f t="shared" si="4"/>
        <v>2018011000150OBJ1PROD1</v>
      </c>
      <c r="Q49" s="100">
        <v>1</v>
      </c>
      <c r="R49" s="105" t="s">
        <v>10</v>
      </c>
      <c r="S49" s="100" t="str">
        <f t="shared" si="5"/>
        <v>2018011000150OBJ1PROD1ACT1</v>
      </c>
      <c r="T49" s="100">
        <v>1</v>
      </c>
      <c r="U49" s="100" t="s">
        <v>1233</v>
      </c>
      <c r="V49" s="8" t="str">
        <f t="shared" si="0"/>
        <v>2018011000150ACT1</v>
      </c>
      <c r="W49" s="8">
        <f t="shared" si="6"/>
        <v>30</v>
      </c>
      <c r="AC49" s="8" t="str">
        <f>+AC48</f>
        <v>MEJORAMIENTO EN LA EJECUCIÓN DE LAS FUNCIONES ASIGNADAS EN MATERIA DE PROTECCIÓN AL CONSUMIDOR A NIVEL  NACIONAL</v>
      </c>
      <c r="AD49" s="8" t="str">
        <f t="shared" si="1"/>
        <v>2018011000150</v>
      </c>
      <c r="AE49" s="25" t="s">
        <v>1436</v>
      </c>
      <c r="AG49" s="8" t="e">
        <f t="shared" si="2"/>
        <v>#N/A</v>
      </c>
      <c r="AH49" s="102">
        <v>22898606</v>
      </c>
    </row>
    <row r="50" spans="3:34" ht="20.25" hidden="1" customHeight="1" thickBot="1" x14ac:dyDescent="0.3">
      <c r="C50" s="92" t="s">
        <v>1012</v>
      </c>
      <c r="D50" s="92" t="s">
        <v>1016</v>
      </c>
      <c r="F50" s="92"/>
      <c r="J50" s="8" t="s">
        <v>1328</v>
      </c>
      <c r="K50" s="8" t="str">
        <f t="shared" si="3"/>
        <v>2018011000150PROD1</v>
      </c>
      <c r="L50" s="101">
        <v>2018011000150</v>
      </c>
      <c r="M50" s="100" t="s">
        <v>1229</v>
      </c>
      <c r="N50" s="100" t="s">
        <v>1278</v>
      </c>
      <c r="O50" s="100" t="s">
        <v>9</v>
      </c>
      <c r="P50" s="100" t="str">
        <f t="shared" si="4"/>
        <v>2018011000150OBJ1PROD1</v>
      </c>
      <c r="Q50" s="100">
        <v>1</v>
      </c>
      <c r="R50" s="105" t="s">
        <v>10</v>
      </c>
      <c r="S50" s="100" t="str">
        <f t="shared" si="5"/>
        <v>2018011000150OBJ1PROD1ACT2</v>
      </c>
      <c r="T50" s="100">
        <v>2</v>
      </c>
      <c r="U50" s="100" t="s">
        <v>1146</v>
      </c>
      <c r="V50" s="8" t="str">
        <f t="shared" si="0"/>
        <v>2018011000150ACT2</v>
      </c>
      <c r="W50" s="8">
        <f t="shared" si="6"/>
        <v>31</v>
      </c>
      <c r="AC50" s="8" t="s">
        <v>1118</v>
      </c>
      <c r="AD50" s="8" t="e">
        <f t="shared" si="1"/>
        <v>#N/A</v>
      </c>
      <c r="AG50" s="8" t="e">
        <f t="shared" si="2"/>
        <v>#N/A</v>
      </c>
      <c r="AH50" s="102">
        <v>110124446000</v>
      </c>
    </row>
    <row r="51" spans="3:34" ht="20.25" hidden="1" customHeight="1" thickBot="1" x14ac:dyDescent="0.3">
      <c r="C51" s="92" t="s">
        <v>1012</v>
      </c>
      <c r="D51" s="92" t="s">
        <v>95</v>
      </c>
      <c r="F51" s="92"/>
      <c r="J51" s="8" t="s">
        <v>1329</v>
      </c>
      <c r="K51" s="8" t="str">
        <f t="shared" si="3"/>
        <v>2018011000150PROD1</v>
      </c>
      <c r="L51" s="101">
        <v>2018011000150</v>
      </c>
      <c r="M51" s="100" t="s">
        <v>1229</v>
      </c>
      <c r="N51" s="100" t="s">
        <v>1278</v>
      </c>
      <c r="O51" s="100" t="s">
        <v>9</v>
      </c>
      <c r="P51" s="100" t="str">
        <f t="shared" si="4"/>
        <v>2018011000150OBJ1PROD1</v>
      </c>
      <c r="Q51" s="100">
        <v>1</v>
      </c>
      <c r="R51" s="105" t="s">
        <v>10</v>
      </c>
      <c r="S51" s="100" t="str">
        <f t="shared" si="5"/>
        <v>2018011000150OBJ1PROD1ACT3</v>
      </c>
      <c r="T51" s="100">
        <v>3</v>
      </c>
      <c r="U51" s="100" t="s">
        <v>1169</v>
      </c>
      <c r="W51" s="8">
        <f t="shared" si="6"/>
        <v>32</v>
      </c>
    </row>
    <row r="52" spans="3:34" ht="20.25" hidden="1" customHeight="1" thickBot="1" x14ac:dyDescent="0.3">
      <c r="C52" s="92" t="s">
        <v>1012</v>
      </c>
      <c r="D52" s="92" t="s">
        <v>96</v>
      </c>
      <c r="F52" s="92"/>
      <c r="J52" s="8" t="s">
        <v>1330</v>
      </c>
      <c r="K52" s="8" t="str">
        <f t="shared" si="3"/>
        <v>2018011000150PROD1</v>
      </c>
      <c r="L52" s="101">
        <v>2018011000150</v>
      </c>
      <c r="M52" s="100" t="s">
        <v>1229</v>
      </c>
      <c r="N52" s="100" t="s">
        <v>1279</v>
      </c>
      <c r="O52" s="100" t="s">
        <v>7</v>
      </c>
      <c r="P52" s="100" t="str">
        <f t="shared" si="4"/>
        <v>2018011000150OBJ2PROD1</v>
      </c>
      <c r="Q52" s="100">
        <v>1</v>
      </c>
      <c r="R52" s="105" t="s">
        <v>8</v>
      </c>
      <c r="S52" s="100" t="str">
        <f t="shared" si="5"/>
        <v>2018011000150OBJ2PROD1ACT1</v>
      </c>
      <c r="T52" s="100">
        <v>1</v>
      </c>
      <c r="U52" s="100" t="s">
        <v>1140</v>
      </c>
      <c r="W52" s="8">
        <f t="shared" si="6"/>
        <v>33</v>
      </c>
    </row>
    <row r="53" spans="3:34" ht="20.25" hidden="1" customHeight="1" thickBot="1" x14ac:dyDescent="0.3">
      <c r="C53" s="92" t="s">
        <v>1012</v>
      </c>
      <c r="D53" s="92" t="s">
        <v>98</v>
      </c>
      <c r="F53" s="92"/>
      <c r="J53" s="8" t="s">
        <v>1331</v>
      </c>
      <c r="K53" s="8" t="str">
        <f t="shared" si="3"/>
        <v>2018011000150PROD1</v>
      </c>
      <c r="L53" s="101">
        <v>2018011000150</v>
      </c>
      <c r="M53" s="100" t="s">
        <v>1229</v>
      </c>
      <c r="N53" s="100" t="s">
        <v>1279</v>
      </c>
      <c r="O53" s="100" t="s">
        <v>7</v>
      </c>
      <c r="P53" s="100" t="str">
        <f t="shared" si="4"/>
        <v>2018011000150OBJ2PROD1</v>
      </c>
      <c r="Q53" s="100">
        <v>1</v>
      </c>
      <c r="R53" s="105" t="s">
        <v>8</v>
      </c>
      <c r="S53" s="100" t="str">
        <f t="shared" si="5"/>
        <v>2018011000150OBJ2PROD1ACT2</v>
      </c>
      <c r="T53" s="100">
        <v>2</v>
      </c>
      <c r="U53" s="100" t="s">
        <v>1141</v>
      </c>
      <c r="W53" s="8">
        <f t="shared" si="6"/>
        <v>34</v>
      </c>
    </row>
    <row r="54" spans="3:34" ht="20.25" hidden="1" customHeight="1" thickBot="1" x14ac:dyDescent="0.3">
      <c r="C54" s="92" t="s">
        <v>1012</v>
      </c>
      <c r="D54" s="92" t="s">
        <v>99</v>
      </c>
      <c r="F54" s="92"/>
      <c r="J54" s="8" t="s">
        <v>1332</v>
      </c>
      <c r="K54" s="8" t="str">
        <f t="shared" si="3"/>
        <v>2018011000150PROD1</v>
      </c>
      <c r="L54" s="101">
        <v>2018011000150</v>
      </c>
      <c r="M54" s="100" t="s">
        <v>1229</v>
      </c>
      <c r="N54" s="100" t="s">
        <v>1279</v>
      </c>
      <c r="O54" s="100" t="s">
        <v>7</v>
      </c>
      <c r="P54" s="100" t="str">
        <f t="shared" si="4"/>
        <v>2018011000150OBJ2PROD1</v>
      </c>
      <c r="Q54" s="100">
        <v>1</v>
      </c>
      <c r="R54" s="105" t="s">
        <v>8</v>
      </c>
      <c r="S54" s="100" t="str">
        <f t="shared" si="5"/>
        <v>2018011000150OBJ2PROD1ACT3</v>
      </c>
      <c r="T54" s="100">
        <v>3</v>
      </c>
      <c r="U54" s="100" t="s">
        <v>1230</v>
      </c>
      <c r="W54" s="8">
        <f t="shared" si="6"/>
        <v>35</v>
      </c>
    </row>
    <row r="55" spans="3:34" ht="20.25" hidden="1" customHeight="1" thickBot="1" x14ac:dyDescent="0.3">
      <c r="C55" s="92" t="s">
        <v>1012</v>
      </c>
      <c r="D55" s="92" t="s">
        <v>100</v>
      </c>
      <c r="F55" s="92"/>
      <c r="J55" s="8" t="s">
        <v>1333</v>
      </c>
      <c r="K55" s="8" t="str">
        <f t="shared" si="3"/>
        <v>2018011000150PROD2</v>
      </c>
      <c r="L55" s="101">
        <v>2018011000150</v>
      </c>
      <c r="M55" s="100" t="s">
        <v>1229</v>
      </c>
      <c r="N55" s="100" t="s">
        <v>1279</v>
      </c>
      <c r="O55" s="100" t="s">
        <v>7</v>
      </c>
      <c r="P55" s="100" t="str">
        <f t="shared" si="4"/>
        <v>2018011000150OBJ2PROD2</v>
      </c>
      <c r="Q55" s="100">
        <v>2</v>
      </c>
      <c r="R55" s="105" t="s">
        <v>1135</v>
      </c>
      <c r="S55" s="100" t="str">
        <f t="shared" si="5"/>
        <v>2018011000150OBJ2PROD2ACT1</v>
      </c>
      <c r="T55" s="100">
        <v>1</v>
      </c>
      <c r="U55" s="100" t="s">
        <v>1231</v>
      </c>
      <c r="W55" s="8">
        <f t="shared" si="6"/>
        <v>36</v>
      </c>
    </row>
    <row r="56" spans="3:34" ht="20.25" hidden="1" customHeight="1" thickBot="1" x14ac:dyDescent="0.3">
      <c r="C56" s="92" t="s">
        <v>1012</v>
      </c>
      <c r="D56" s="92" t="s">
        <v>102</v>
      </c>
      <c r="F56" s="92"/>
      <c r="J56" s="8" t="s">
        <v>1334</v>
      </c>
      <c r="K56" s="8" t="str">
        <f t="shared" si="3"/>
        <v>2018011000150PROD2</v>
      </c>
      <c r="L56" s="101">
        <v>2018011000150</v>
      </c>
      <c r="M56" s="100" t="s">
        <v>1229</v>
      </c>
      <c r="N56" s="100" t="s">
        <v>1279</v>
      </c>
      <c r="O56" s="100" t="s">
        <v>7</v>
      </c>
      <c r="P56" s="100" t="str">
        <f t="shared" si="4"/>
        <v>2018011000150OBJ2PROD2</v>
      </c>
      <c r="Q56" s="100">
        <v>2</v>
      </c>
      <c r="R56" s="105" t="s">
        <v>1135</v>
      </c>
      <c r="S56" s="100" t="str">
        <f t="shared" si="5"/>
        <v>2018011000150OBJ2PROD2ACT2</v>
      </c>
      <c r="T56" s="100">
        <v>2</v>
      </c>
      <c r="U56" s="100" t="s">
        <v>1232</v>
      </c>
      <c r="W56" s="8">
        <f t="shared" si="6"/>
        <v>37</v>
      </c>
    </row>
    <row r="57" spans="3:34" ht="20.25" hidden="1" customHeight="1" thickBot="1" x14ac:dyDescent="0.3">
      <c r="C57" s="92" t="s">
        <v>1012</v>
      </c>
      <c r="D57" s="92" t="s">
        <v>104</v>
      </c>
      <c r="F57" s="92"/>
      <c r="J57" s="8" t="s">
        <v>1338</v>
      </c>
      <c r="K57" s="8" t="str">
        <f t="shared" si="3"/>
        <v>2018011000155PROD1</v>
      </c>
      <c r="L57" s="101">
        <v>2018011000155</v>
      </c>
      <c r="M57" s="100" t="s">
        <v>1138</v>
      </c>
      <c r="N57" s="100" t="s">
        <v>1280</v>
      </c>
      <c r="O57" s="100" t="s">
        <v>1281</v>
      </c>
      <c r="P57" s="100" t="str">
        <f t="shared" si="4"/>
        <v>2018011000155OBJ1PROD1</v>
      </c>
      <c r="Q57" s="100">
        <v>1</v>
      </c>
      <c r="R57" s="105" t="s">
        <v>1142</v>
      </c>
      <c r="S57" s="100" t="str">
        <f t="shared" si="5"/>
        <v>2018011000155OBJ1PROD1ACT1</v>
      </c>
      <c r="T57" s="100">
        <v>1</v>
      </c>
      <c r="U57" s="100" t="s">
        <v>1143</v>
      </c>
      <c r="W57" s="8">
        <f t="shared" si="6"/>
        <v>38</v>
      </c>
    </row>
    <row r="58" spans="3:34" ht="20.25" hidden="1" customHeight="1" thickBot="1" x14ac:dyDescent="0.3">
      <c r="C58" s="92" t="s">
        <v>1012</v>
      </c>
      <c r="D58" s="92" t="s">
        <v>106</v>
      </c>
      <c r="F58" s="92"/>
      <c r="J58" s="8" t="s">
        <v>1339</v>
      </c>
      <c r="K58" s="8" t="str">
        <f t="shared" si="3"/>
        <v>2018011000155PROD1</v>
      </c>
      <c r="L58" s="101">
        <v>2018011000155</v>
      </c>
      <c r="M58" s="100" t="s">
        <v>1138</v>
      </c>
      <c r="N58" s="100" t="s">
        <v>1280</v>
      </c>
      <c r="O58" s="100" t="s">
        <v>1281</v>
      </c>
      <c r="P58" s="100" t="str">
        <f t="shared" si="4"/>
        <v>2018011000155OBJ1PROD1</v>
      </c>
      <c r="Q58" s="100">
        <v>1</v>
      </c>
      <c r="R58" s="105" t="s">
        <v>1142</v>
      </c>
      <c r="S58" s="100" t="str">
        <f t="shared" si="5"/>
        <v>2018011000155OBJ1PROD1ACT2</v>
      </c>
      <c r="T58" s="100">
        <v>2</v>
      </c>
      <c r="U58" s="100" t="s">
        <v>1144</v>
      </c>
      <c r="W58" s="8">
        <f t="shared" si="6"/>
        <v>39</v>
      </c>
    </row>
    <row r="59" spans="3:34" ht="20.25" hidden="1" customHeight="1" thickBot="1" x14ac:dyDescent="0.3">
      <c r="C59" s="92" t="s">
        <v>1012</v>
      </c>
      <c r="D59" s="92" t="s">
        <v>107</v>
      </c>
      <c r="F59" s="92"/>
      <c r="J59" s="8" t="s">
        <v>1340</v>
      </c>
      <c r="K59" s="8" t="str">
        <f t="shared" si="3"/>
        <v>2018011000155PROD1</v>
      </c>
      <c r="L59" s="101">
        <v>2018011000155</v>
      </c>
      <c r="M59" s="100" t="s">
        <v>1138</v>
      </c>
      <c r="N59" s="100" t="s">
        <v>1280</v>
      </c>
      <c r="O59" s="100" t="s">
        <v>1281</v>
      </c>
      <c r="P59" s="100" t="str">
        <f t="shared" si="4"/>
        <v>2018011000155OBJ1PROD1</v>
      </c>
      <c r="Q59" s="100">
        <v>1</v>
      </c>
      <c r="R59" s="105" t="s">
        <v>1142</v>
      </c>
      <c r="S59" s="100" t="str">
        <f t="shared" si="5"/>
        <v>2018011000155OBJ1PROD1ACT3</v>
      </c>
      <c r="T59" s="100">
        <v>3</v>
      </c>
      <c r="U59" s="100" t="s">
        <v>1145</v>
      </c>
      <c r="W59" s="8">
        <f t="shared" si="6"/>
        <v>40</v>
      </c>
    </row>
    <row r="60" spans="3:34" ht="20.25" hidden="1" customHeight="1" thickBot="1" x14ac:dyDescent="0.3">
      <c r="C60" s="92" t="s">
        <v>1012</v>
      </c>
      <c r="D60" s="92" t="s">
        <v>1017</v>
      </c>
      <c r="F60" s="92"/>
      <c r="J60" s="8" t="s">
        <v>1341</v>
      </c>
      <c r="K60" s="8" t="str">
        <f t="shared" si="3"/>
        <v>2018011000155PROD1</v>
      </c>
      <c r="L60" s="101">
        <v>2018011000155</v>
      </c>
      <c r="M60" s="100" t="s">
        <v>1138</v>
      </c>
      <c r="N60" s="100" t="s">
        <v>1280</v>
      </c>
      <c r="O60" s="100" t="s">
        <v>1281</v>
      </c>
      <c r="P60" s="100" t="str">
        <f t="shared" si="4"/>
        <v>2018011000155OBJ1PROD1</v>
      </c>
      <c r="Q60" s="100">
        <v>1</v>
      </c>
      <c r="R60" s="105" t="s">
        <v>1142</v>
      </c>
      <c r="S60" s="100" t="str">
        <f t="shared" si="5"/>
        <v>2018011000155OBJ1PROD1ACT4</v>
      </c>
      <c r="T60" s="100">
        <v>4</v>
      </c>
      <c r="U60" s="100" t="s">
        <v>1146</v>
      </c>
      <c r="W60" s="8">
        <f t="shared" si="6"/>
        <v>41</v>
      </c>
    </row>
    <row r="61" spans="3:34" ht="20.25" hidden="1" customHeight="1" thickBot="1" x14ac:dyDescent="0.3">
      <c r="C61" s="92" t="s">
        <v>1012</v>
      </c>
      <c r="D61" s="92" t="s">
        <v>109</v>
      </c>
      <c r="F61" s="92"/>
      <c r="J61" s="8" t="s">
        <v>1342</v>
      </c>
      <c r="K61" s="8" t="str">
        <f t="shared" si="3"/>
        <v>2018011000155PROD1</v>
      </c>
      <c r="L61" s="101">
        <v>2018011000155</v>
      </c>
      <c r="M61" s="100" t="s">
        <v>1138</v>
      </c>
      <c r="N61" s="100" t="s">
        <v>1280</v>
      </c>
      <c r="O61" s="100" t="s">
        <v>1281</v>
      </c>
      <c r="P61" s="100" t="str">
        <f t="shared" si="4"/>
        <v>2018011000155OBJ1PROD1</v>
      </c>
      <c r="Q61" s="100">
        <v>1</v>
      </c>
      <c r="R61" s="105" t="s">
        <v>1142</v>
      </c>
      <c r="S61" s="100" t="str">
        <f t="shared" si="5"/>
        <v>2018011000155OBJ1PROD1ACT5</v>
      </c>
      <c r="T61" s="100">
        <v>5</v>
      </c>
      <c r="U61" s="100" t="s">
        <v>1147</v>
      </c>
      <c r="W61" s="8">
        <f t="shared" si="6"/>
        <v>42</v>
      </c>
    </row>
    <row r="62" spans="3:34" ht="20.25" hidden="1" customHeight="1" thickBot="1" x14ac:dyDescent="0.3">
      <c r="C62" s="92" t="s">
        <v>1012</v>
      </c>
      <c r="D62" s="92" t="s">
        <v>110</v>
      </c>
      <c r="F62" s="92"/>
      <c r="J62" s="8" t="s">
        <v>1343</v>
      </c>
      <c r="K62" s="8" t="str">
        <f t="shared" si="3"/>
        <v>2018011000155PROD1</v>
      </c>
      <c r="L62" s="101">
        <v>2018011000155</v>
      </c>
      <c r="M62" s="100" t="s">
        <v>1138</v>
      </c>
      <c r="N62" s="100" t="s">
        <v>1280</v>
      </c>
      <c r="O62" s="100" t="s">
        <v>1281</v>
      </c>
      <c r="P62" s="100" t="str">
        <f t="shared" si="4"/>
        <v>2018011000155OBJ1PROD1</v>
      </c>
      <c r="Q62" s="100">
        <v>1</v>
      </c>
      <c r="R62" s="105" t="s">
        <v>1142</v>
      </c>
      <c r="S62" s="100" t="str">
        <f t="shared" si="5"/>
        <v>2018011000155OBJ1PROD1ACT6</v>
      </c>
      <c r="T62" s="100">
        <v>6</v>
      </c>
      <c r="U62" s="100" t="s">
        <v>1148</v>
      </c>
      <c r="W62" s="8">
        <f t="shared" si="6"/>
        <v>43</v>
      </c>
    </row>
    <row r="63" spans="3:34" ht="20.25" hidden="1" customHeight="1" thickBot="1" x14ac:dyDescent="0.3">
      <c r="C63" s="92" t="s">
        <v>1012</v>
      </c>
      <c r="D63" s="92" t="s">
        <v>1018</v>
      </c>
      <c r="F63" s="92"/>
      <c r="J63" s="8" t="s">
        <v>1344</v>
      </c>
      <c r="K63" s="8" t="str">
        <f t="shared" si="3"/>
        <v>2018011000155PROD1</v>
      </c>
      <c r="L63" s="101">
        <v>2018011000155</v>
      </c>
      <c r="M63" s="100" t="s">
        <v>1138</v>
      </c>
      <c r="N63" s="100" t="s">
        <v>1280</v>
      </c>
      <c r="O63" s="100" t="s">
        <v>1281</v>
      </c>
      <c r="P63" s="100" t="str">
        <f t="shared" si="4"/>
        <v>2018011000155OBJ1PROD1</v>
      </c>
      <c r="Q63" s="100">
        <v>1</v>
      </c>
      <c r="R63" s="105" t="s">
        <v>1142</v>
      </c>
      <c r="S63" s="100" t="str">
        <f t="shared" si="5"/>
        <v>2018011000155OBJ1PROD1ACT7</v>
      </c>
      <c r="T63" s="100">
        <v>7</v>
      </c>
      <c r="U63" s="100" t="s">
        <v>1149</v>
      </c>
      <c r="W63" s="8">
        <f t="shared" si="6"/>
        <v>44</v>
      </c>
    </row>
    <row r="64" spans="3:34" ht="20.25" hidden="1" customHeight="1" thickBot="1" x14ac:dyDescent="0.3">
      <c r="C64" s="92" t="s">
        <v>1012</v>
      </c>
      <c r="D64" s="92" t="s">
        <v>111</v>
      </c>
      <c r="F64" s="92"/>
      <c r="J64" s="8" t="s">
        <v>1345</v>
      </c>
      <c r="K64" s="8" t="str">
        <f t="shared" si="3"/>
        <v>2018011000155PROD1</v>
      </c>
      <c r="L64" s="101">
        <v>2018011000155</v>
      </c>
      <c r="M64" s="100" t="s">
        <v>1138</v>
      </c>
      <c r="N64" s="100" t="s">
        <v>1282</v>
      </c>
      <c r="O64" s="100" t="s">
        <v>1283</v>
      </c>
      <c r="P64" s="100" t="str">
        <f t="shared" si="4"/>
        <v>2018011000155OBJ2PROD1</v>
      </c>
      <c r="Q64" s="100">
        <v>1</v>
      </c>
      <c r="R64" s="105" t="s">
        <v>8</v>
      </c>
      <c r="S64" s="100" t="str">
        <f t="shared" si="5"/>
        <v>2018011000155OBJ2PROD1ACT1</v>
      </c>
      <c r="T64" s="100">
        <v>1</v>
      </c>
      <c r="U64" s="100" t="s">
        <v>1139</v>
      </c>
      <c r="W64" s="8">
        <f t="shared" si="6"/>
        <v>45</v>
      </c>
    </row>
    <row r="65" spans="3:23" ht="20.25" hidden="1" customHeight="1" thickBot="1" x14ac:dyDescent="0.3">
      <c r="C65" s="92" t="s">
        <v>1012</v>
      </c>
      <c r="D65" s="92" t="s">
        <v>113</v>
      </c>
      <c r="F65" s="92"/>
      <c r="J65" s="8" t="s">
        <v>1346</v>
      </c>
      <c r="K65" s="8" t="str">
        <f t="shared" si="3"/>
        <v>2018011000155PROD1</v>
      </c>
      <c r="L65" s="101">
        <v>2018011000155</v>
      </c>
      <c r="M65" s="100" t="s">
        <v>1138</v>
      </c>
      <c r="N65" s="100" t="s">
        <v>1282</v>
      </c>
      <c r="O65" s="100" t="s">
        <v>1283</v>
      </c>
      <c r="P65" s="100" t="str">
        <f t="shared" si="4"/>
        <v>2018011000155OBJ2PROD1</v>
      </c>
      <c r="Q65" s="100">
        <v>1</v>
      </c>
      <c r="R65" s="105" t="s">
        <v>8</v>
      </c>
      <c r="S65" s="100" t="str">
        <f t="shared" si="5"/>
        <v>2018011000155OBJ2PROD1ACT2</v>
      </c>
      <c r="T65" s="100">
        <v>2</v>
      </c>
      <c r="U65" s="100" t="s">
        <v>1140</v>
      </c>
      <c r="W65" s="8">
        <f t="shared" si="6"/>
        <v>46</v>
      </c>
    </row>
    <row r="66" spans="3:23" ht="20.25" hidden="1" customHeight="1" thickBot="1" x14ac:dyDescent="0.3">
      <c r="C66" s="92" t="s">
        <v>1012</v>
      </c>
      <c r="D66" s="92" t="s">
        <v>114</v>
      </c>
      <c r="F66" s="92"/>
      <c r="J66" s="8" t="s">
        <v>1335</v>
      </c>
      <c r="K66" s="8" t="str">
        <f t="shared" si="3"/>
        <v>2018011000155PROD1</v>
      </c>
      <c r="L66" s="101">
        <v>2018011000155</v>
      </c>
      <c r="M66" s="100" t="s">
        <v>1138</v>
      </c>
      <c r="N66" s="100" t="s">
        <v>1282</v>
      </c>
      <c r="O66" s="100" t="s">
        <v>1283</v>
      </c>
      <c r="P66" s="100" t="str">
        <f t="shared" si="4"/>
        <v>2018011000155OBJ2PROD1</v>
      </c>
      <c r="Q66" s="100">
        <v>1</v>
      </c>
      <c r="R66" s="105" t="s">
        <v>8</v>
      </c>
      <c r="S66" s="100" t="str">
        <f t="shared" si="5"/>
        <v>2018011000155OBJ2PROD1ACT3</v>
      </c>
      <c r="T66" s="100">
        <v>3</v>
      </c>
      <c r="U66" s="100" t="s">
        <v>1141</v>
      </c>
      <c r="W66" s="8">
        <f t="shared" si="6"/>
        <v>47</v>
      </c>
    </row>
    <row r="67" spans="3:23" ht="20.25" hidden="1" customHeight="1" thickBot="1" x14ac:dyDescent="0.3">
      <c r="C67" s="92" t="s">
        <v>1012</v>
      </c>
      <c r="D67" s="92" t="s">
        <v>118</v>
      </c>
      <c r="F67" s="92"/>
      <c r="J67" s="8" t="s">
        <v>1336</v>
      </c>
      <c r="K67" s="8" t="str">
        <f t="shared" si="3"/>
        <v>2018011000155PROD2</v>
      </c>
      <c r="L67" s="101">
        <v>2018011000155</v>
      </c>
      <c r="M67" s="100" t="s">
        <v>1138</v>
      </c>
      <c r="N67" s="100" t="s">
        <v>1282</v>
      </c>
      <c r="O67" s="100" t="s">
        <v>1283</v>
      </c>
      <c r="P67" s="100" t="str">
        <f t="shared" si="4"/>
        <v>2018011000155OBJ2PROD2</v>
      </c>
      <c r="Q67" s="100">
        <v>2</v>
      </c>
      <c r="R67" s="105" t="s">
        <v>1135</v>
      </c>
      <c r="S67" s="100" t="str">
        <f t="shared" si="5"/>
        <v>2018011000155OBJ2PROD2ACT1</v>
      </c>
      <c r="T67" s="100">
        <v>1</v>
      </c>
      <c r="U67" s="100" t="s">
        <v>1150</v>
      </c>
      <c r="W67" s="8">
        <f t="shared" si="6"/>
        <v>48</v>
      </c>
    </row>
    <row r="68" spans="3:23" ht="20.25" hidden="1" customHeight="1" thickBot="1" x14ac:dyDescent="0.3">
      <c r="C68" s="92" t="s">
        <v>1012</v>
      </c>
      <c r="D68" s="92" t="s">
        <v>103</v>
      </c>
      <c r="F68" s="92"/>
      <c r="J68" s="8" t="s">
        <v>1337</v>
      </c>
      <c r="K68" s="8" t="str">
        <f t="shared" ref="K68:K93" si="10">+CONCATENATE(L68,"PROD",Q68)</f>
        <v>2018011000155PROD2</v>
      </c>
      <c r="L68" s="101">
        <v>2018011000155</v>
      </c>
      <c r="M68" s="100" t="s">
        <v>1138</v>
      </c>
      <c r="N68" s="100" t="s">
        <v>1282</v>
      </c>
      <c r="O68" s="100" t="s">
        <v>1283</v>
      </c>
      <c r="P68" s="100" t="str">
        <f t="shared" ref="P68:P93" si="11">+CONCATENATE(N68,"PROD",Q68)</f>
        <v>2018011000155OBJ2PROD2</v>
      </c>
      <c r="Q68" s="100">
        <v>2</v>
      </c>
      <c r="R68" s="105" t="s">
        <v>1135</v>
      </c>
      <c r="S68" s="100" t="str">
        <f t="shared" ref="S68:S93" si="12">+CONCATENATE(P68,"ACT",T68)</f>
        <v>2018011000155OBJ2PROD2ACT2</v>
      </c>
      <c r="T68" s="100">
        <v>2</v>
      </c>
      <c r="U68" s="100" t="s">
        <v>1151</v>
      </c>
      <c r="W68" s="8">
        <f t="shared" si="6"/>
        <v>49</v>
      </c>
    </row>
    <row r="69" spans="3:23" ht="20.25" hidden="1" customHeight="1" thickBot="1" x14ac:dyDescent="0.3">
      <c r="C69" s="92" t="s">
        <v>1012</v>
      </c>
      <c r="D69" s="92" t="s">
        <v>120</v>
      </c>
      <c r="F69" s="92"/>
      <c r="J69" s="8" t="s">
        <v>1347</v>
      </c>
      <c r="K69" s="8" t="str">
        <f t="shared" si="10"/>
        <v>2018011000158PROD1</v>
      </c>
      <c r="L69" s="101">
        <v>2018011000158</v>
      </c>
      <c r="M69" s="100" t="s">
        <v>1171</v>
      </c>
      <c r="N69" s="100" t="s">
        <v>1284</v>
      </c>
      <c r="O69" s="100" t="s">
        <v>1285</v>
      </c>
      <c r="P69" s="100" t="str">
        <f t="shared" si="11"/>
        <v>2018011000158OBJ1PROD1</v>
      </c>
      <c r="Q69" s="100">
        <v>1</v>
      </c>
      <c r="R69" s="105" t="s">
        <v>1175</v>
      </c>
      <c r="S69" s="100" t="str">
        <f t="shared" si="12"/>
        <v>2018011000158OBJ1PROD1ACT1</v>
      </c>
      <c r="T69" s="100">
        <v>1</v>
      </c>
      <c r="U69" s="100" t="s">
        <v>1176</v>
      </c>
      <c r="W69" s="8">
        <f t="shared" ref="W69:W93" si="13">+W68+1</f>
        <v>50</v>
      </c>
    </row>
    <row r="70" spans="3:23" ht="20.25" hidden="1" customHeight="1" thickBot="1" x14ac:dyDescent="0.3">
      <c r="C70" s="92" t="s">
        <v>1012</v>
      </c>
      <c r="D70" s="92" t="s">
        <v>121</v>
      </c>
      <c r="F70" s="92"/>
      <c r="J70" s="8" t="s">
        <v>1348</v>
      </c>
      <c r="K70" s="8" t="str">
        <f t="shared" si="10"/>
        <v>2018011000158PROD1</v>
      </c>
      <c r="L70" s="101">
        <v>2018011000158</v>
      </c>
      <c r="M70" s="100" t="s">
        <v>1171</v>
      </c>
      <c r="N70" s="100" t="s">
        <v>1284</v>
      </c>
      <c r="O70" s="100" t="s">
        <v>1285</v>
      </c>
      <c r="P70" s="100" t="str">
        <f t="shared" si="11"/>
        <v>2018011000158OBJ1PROD1</v>
      </c>
      <c r="Q70" s="100">
        <v>1</v>
      </c>
      <c r="R70" s="105" t="s">
        <v>1175</v>
      </c>
      <c r="S70" s="100" t="str">
        <f t="shared" si="12"/>
        <v>2018011000158OBJ1PROD1ACT2</v>
      </c>
      <c r="T70" s="100">
        <v>2</v>
      </c>
      <c r="U70" s="100" t="s">
        <v>1177</v>
      </c>
      <c r="W70" s="8">
        <f t="shared" si="13"/>
        <v>51</v>
      </c>
    </row>
    <row r="71" spans="3:23" ht="20.25" hidden="1" customHeight="1" thickBot="1" x14ac:dyDescent="0.3">
      <c r="C71" s="92" t="s">
        <v>1012</v>
      </c>
      <c r="D71" s="92" t="s">
        <v>122</v>
      </c>
      <c r="F71" s="92"/>
      <c r="J71" s="8" t="s">
        <v>1349</v>
      </c>
      <c r="K71" s="8" t="str">
        <f t="shared" si="10"/>
        <v>2018011000158PROD1</v>
      </c>
      <c r="L71" s="101">
        <v>2018011000158</v>
      </c>
      <c r="M71" s="100" t="s">
        <v>1171</v>
      </c>
      <c r="N71" s="100" t="s">
        <v>1284</v>
      </c>
      <c r="O71" s="100" t="s">
        <v>1285</v>
      </c>
      <c r="P71" s="100" t="str">
        <f t="shared" si="11"/>
        <v>2018011000158OBJ1PROD1</v>
      </c>
      <c r="Q71" s="100">
        <v>1</v>
      </c>
      <c r="R71" s="105" t="s">
        <v>1175</v>
      </c>
      <c r="S71" s="100" t="str">
        <f t="shared" si="12"/>
        <v>2018011000158OBJ1PROD1ACT3</v>
      </c>
      <c r="T71" s="100">
        <v>3</v>
      </c>
      <c r="U71" s="100" t="s">
        <v>1178</v>
      </c>
      <c r="W71" s="8">
        <f t="shared" si="13"/>
        <v>52</v>
      </c>
    </row>
    <row r="72" spans="3:23" ht="20.25" hidden="1" customHeight="1" thickBot="1" x14ac:dyDescent="0.3">
      <c r="C72" s="92" t="s">
        <v>1012</v>
      </c>
      <c r="D72" s="92" t="s">
        <v>125</v>
      </c>
      <c r="F72" s="92"/>
      <c r="J72" s="8" t="s">
        <v>1350</v>
      </c>
      <c r="K72" s="8" t="str">
        <f t="shared" si="10"/>
        <v>2018011000158PROD1</v>
      </c>
      <c r="L72" s="101">
        <v>2018011000158</v>
      </c>
      <c r="M72" s="100" t="s">
        <v>1171</v>
      </c>
      <c r="N72" s="100" t="s">
        <v>1284</v>
      </c>
      <c r="O72" s="100" t="s">
        <v>1285</v>
      </c>
      <c r="P72" s="100" t="str">
        <f t="shared" si="11"/>
        <v>2018011000158OBJ1PROD1</v>
      </c>
      <c r="Q72" s="100">
        <v>1</v>
      </c>
      <c r="R72" s="105" t="s">
        <v>1175</v>
      </c>
      <c r="S72" s="100" t="str">
        <f t="shared" si="12"/>
        <v>2018011000158OBJ1PROD1ACT4</v>
      </c>
      <c r="T72" s="100">
        <v>4</v>
      </c>
      <c r="U72" s="100" t="s">
        <v>1179</v>
      </c>
      <c r="W72" s="8">
        <f t="shared" si="13"/>
        <v>53</v>
      </c>
    </row>
    <row r="73" spans="3:23" ht="20.25" hidden="1" customHeight="1" thickBot="1" x14ac:dyDescent="0.3">
      <c r="C73" s="92" t="s">
        <v>1012</v>
      </c>
      <c r="D73" s="92" t="s">
        <v>126</v>
      </c>
      <c r="F73" s="92"/>
      <c r="J73" s="8" t="s">
        <v>1351</v>
      </c>
      <c r="K73" s="8" t="str">
        <f t="shared" si="10"/>
        <v>2018011000158PROD1</v>
      </c>
      <c r="L73" s="101">
        <v>2018011000158</v>
      </c>
      <c r="M73" s="100" t="s">
        <v>1171</v>
      </c>
      <c r="N73" s="100" t="s">
        <v>1284</v>
      </c>
      <c r="O73" s="100" t="s">
        <v>1285</v>
      </c>
      <c r="P73" s="100" t="str">
        <f t="shared" si="11"/>
        <v>2018011000158OBJ1PROD1</v>
      </c>
      <c r="Q73" s="100">
        <v>1</v>
      </c>
      <c r="R73" s="105" t="s">
        <v>1175</v>
      </c>
      <c r="S73" s="100" t="str">
        <f t="shared" si="12"/>
        <v>2018011000158OBJ1PROD1ACT5</v>
      </c>
      <c r="T73" s="100">
        <v>5</v>
      </c>
      <c r="U73" s="100" t="s">
        <v>1180</v>
      </c>
      <c r="W73" s="8">
        <f t="shared" si="13"/>
        <v>54</v>
      </c>
    </row>
    <row r="74" spans="3:23" ht="20.25" hidden="1" customHeight="1" thickBot="1" x14ac:dyDescent="0.3">
      <c r="C74" s="92" t="s">
        <v>1012</v>
      </c>
      <c r="D74" s="92" t="s">
        <v>29</v>
      </c>
      <c r="F74" s="92"/>
      <c r="J74" s="8" t="s">
        <v>1352</v>
      </c>
      <c r="K74" s="8" t="str">
        <f t="shared" si="10"/>
        <v>2018011000158PROD1</v>
      </c>
      <c r="L74" s="101">
        <v>2018011000158</v>
      </c>
      <c r="M74" s="100" t="s">
        <v>1171</v>
      </c>
      <c r="N74" s="100" t="s">
        <v>1286</v>
      </c>
      <c r="O74" s="100" t="s">
        <v>1287</v>
      </c>
      <c r="P74" s="100" t="str">
        <f t="shared" si="11"/>
        <v>2018011000158OBJ2PROD1</v>
      </c>
      <c r="Q74" s="100">
        <v>1</v>
      </c>
      <c r="R74" s="105" t="s">
        <v>8</v>
      </c>
      <c r="S74" s="100" t="str">
        <f t="shared" si="12"/>
        <v>2018011000158OBJ2PROD1ACT1</v>
      </c>
      <c r="T74" s="100">
        <v>1</v>
      </c>
      <c r="U74" s="100" t="s">
        <v>1172</v>
      </c>
      <c r="W74" s="8">
        <f t="shared" si="13"/>
        <v>55</v>
      </c>
    </row>
    <row r="75" spans="3:23" ht="20.25" hidden="1" customHeight="1" thickBot="1" x14ac:dyDescent="0.3">
      <c r="C75" s="92" t="s">
        <v>1012</v>
      </c>
      <c r="D75" s="92" t="s">
        <v>127</v>
      </c>
      <c r="F75" s="92"/>
      <c r="J75" s="8" t="s">
        <v>1379</v>
      </c>
      <c r="K75" s="8" t="str">
        <f t="shared" si="10"/>
        <v>2018011000158PROD1</v>
      </c>
      <c r="L75" s="101">
        <v>2018011000158</v>
      </c>
      <c r="M75" s="100" t="s">
        <v>1171</v>
      </c>
      <c r="N75" s="100" t="s">
        <v>1286</v>
      </c>
      <c r="O75" s="100" t="s">
        <v>1287</v>
      </c>
      <c r="P75" s="100" t="str">
        <f t="shared" si="11"/>
        <v>2018011000158OBJ2PROD1</v>
      </c>
      <c r="Q75" s="100">
        <v>1</v>
      </c>
      <c r="R75" s="105" t="s">
        <v>8</v>
      </c>
      <c r="S75" s="100" t="str">
        <f t="shared" si="12"/>
        <v>2018011000158OBJ2PROD1ACT2</v>
      </c>
      <c r="T75" s="100">
        <v>2</v>
      </c>
      <c r="U75" s="100" t="s">
        <v>1173</v>
      </c>
      <c r="W75" s="8">
        <f t="shared" si="13"/>
        <v>56</v>
      </c>
    </row>
    <row r="76" spans="3:23" ht="20.25" hidden="1" customHeight="1" thickBot="1" x14ac:dyDescent="0.3">
      <c r="C76" s="92" t="s">
        <v>1012</v>
      </c>
      <c r="D76" s="92" t="s">
        <v>128</v>
      </c>
      <c r="F76" s="92"/>
      <c r="J76" s="8" t="s">
        <v>1380</v>
      </c>
      <c r="K76" s="8" t="str">
        <f t="shared" si="10"/>
        <v>2018011000158PROD1</v>
      </c>
      <c r="L76" s="101">
        <v>2018011000158</v>
      </c>
      <c r="M76" s="100" t="s">
        <v>1171</v>
      </c>
      <c r="N76" s="100" t="s">
        <v>1286</v>
      </c>
      <c r="O76" s="100" t="s">
        <v>1287</v>
      </c>
      <c r="P76" s="100" t="str">
        <f t="shared" si="11"/>
        <v>2018011000158OBJ2PROD1</v>
      </c>
      <c r="Q76" s="100">
        <v>1</v>
      </c>
      <c r="R76" s="105" t="s">
        <v>8</v>
      </c>
      <c r="S76" s="100" t="str">
        <f t="shared" si="12"/>
        <v>2018011000158OBJ2PROD1ACT3</v>
      </c>
      <c r="T76" s="100">
        <v>3</v>
      </c>
      <c r="U76" s="100" t="s">
        <v>1174</v>
      </c>
      <c r="W76" s="8">
        <f t="shared" si="13"/>
        <v>57</v>
      </c>
    </row>
    <row r="77" spans="3:23" ht="20.25" customHeight="1" thickBot="1" x14ac:dyDescent="0.3">
      <c r="C77" s="92" t="s">
        <v>1012</v>
      </c>
      <c r="D77" s="92" t="s">
        <v>129</v>
      </c>
      <c r="F77" s="92"/>
      <c r="J77" s="8" t="s">
        <v>1381</v>
      </c>
      <c r="K77" s="8" t="str">
        <f t="shared" si="10"/>
        <v>2018011000179PROD1</v>
      </c>
      <c r="L77" s="101">
        <v>2018011000179</v>
      </c>
      <c r="M77" s="100" t="s">
        <v>1207</v>
      </c>
      <c r="N77" s="100" t="s">
        <v>1288</v>
      </c>
      <c r="O77" s="100" t="s">
        <v>1289</v>
      </c>
      <c r="P77" s="100" t="str">
        <f t="shared" si="11"/>
        <v>2018011000179OBJ1PROD1</v>
      </c>
      <c r="Q77" s="100">
        <v>1</v>
      </c>
      <c r="R77" s="105" t="s">
        <v>1208</v>
      </c>
      <c r="S77" s="100" t="str">
        <f t="shared" si="12"/>
        <v>2018011000179OBJ1PROD1ACT1</v>
      </c>
      <c r="T77" s="100">
        <v>1</v>
      </c>
      <c r="U77" s="100" t="s">
        <v>1209</v>
      </c>
      <c r="W77" s="8">
        <f t="shared" si="13"/>
        <v>58</v>
      </c>
    </row>
    <row r="78" spans="3:23" ht="20.25" customHeight="1" thickBot="1" x14ac:dyDescent="0.3">
      <c r="C78" s="92" t="s">
        <v>1012</v>
      </c>
      <c r="D78" s="92" t="s">
        <v>130</v>
      </c>
      <c r="F78" s="92"/>
      <c r="J78" s="8" t="s">
        <v>1382</v>
      </c>
      <c r="K78" s="8" t="str">
        <f t="shared" si="10"/>
        <v>2018011000179PROD1</v>
      </c>
      <c r="L78" s="101">
        <v>2018011000179</v>
      </c>
      <c r="M78" s="100" t="s">
        <v>1207</v>
      </c>
      <c r="N78" s="100" t="s">
        <v>1288</v>
      </c>
      <c r="O78" s="100" t="s">
        <v>1289</v>
      </c>
      <c r="P78" s="100" t="str">
        <f t="shared" si="11"/>
        <v>2018011000179OBJ1PROD1</v>
      </c>
      <c r="Q78" s="100">
        <v>1</v>
      </c>
      <c r="R78" s="105" t="s">
        <v>1208</v>
      </c>
      <c r="S78" s="100" t="str">
        <f t="shared" si="12"/>
        <v>2018011000179OBJ1PROD1ACT2</v>
      </c>
      <c r="T78" s="100">
        <v>2</v>
      </c>
      <c r="U78" s="100" t="s">
        <v>1210</v>
      </c>
      <c r="W78" s="8">
        <f t="shared" si="13"/>
        <v>59</v>
      </c>
    </row>
    <row r="79" spans="3:23" ht="20.25" customHeight="1" thickBot="1" x14ac:dyDescent="0.3">
      <c r="C79" s="92" t="s">
        <v>1012</v>
      </c>
      <c r="D79" s="92" t="s">
        <v>132</v>
      </c>
      <c r="F79" s="92"/>
      <c r="J79" s="8" t="s">
        <v>1353</v>
      </c>
      <c r="K79" s="8" t="str">
        <f t="shared" si="10"/>
        <v>2018011000179PROD1</v>
      </c>
      <c r="L79" s="101">
        <v>2018011000179</v>
      </c>
      <c r="M79" s="100" t="s">
        <v>1207</v>
      </c>
      <c r="N79" s="100" t="s">
        <v>1288</v>
      </c>
      <c r="O79" s="100" t="s">
        <v>1289</v>
      </c>
      <c r="P79" s="100" t="str">
        <f t="shared" si="11"/>
        <v>2018011000179OBJ1PROD1</v>
      </c>
      <c r="Q79" s="100">
        <v>1</v>
      </c>
      <c r="R79" s="105" t="s">
        <v>1208</v>
      </c>
      <c r="S79" s="100" t="str">
        <f t="shared" si="12"/>
        <v>2018011000179OBJ1PROD1ACT3</v>
      </c>
      <c r="T79" s="100">
        <v>3</v>
      </c>
      <c r="U79" s="100" t="s">
        <v>1211</v>
      </c>
      <c r="W79" s="8">
        <f t="shared" si="13"/>
        <v>60</v>
      </c>
    </row>
    <row r="80" spans="3:23" ht="20.25" customHeight="1" thickBot="1" x14ac:dyDescent="0.3">
      <c r="C80" s="92" t="s">
        <v>1012</v>
      </c>
      <c r="D80" s="92" t="s">
        <v>131</v>
      </c>
      <c r="F80" s="92"/>
      <c r="J80" s="8" t="s">
        <v>1354</v>
      </c>
      <c r="K80" s="8" t="str">
        <f t="shared" si="10"/>
        <v>2018011000179PROD1</v>
      </c>
      <c r="L80" s="101">
        <v>2018011000179</v>
      </c>
      <c r="M80" s="100" t="s">
        <v>1207</v>
      </c>
      <c r="N80" s="100" t="s">
        <v>1288</v>
      </c>
      <c r="O80" s="100" t="s">
        <v>1289</v>
      </c>
      <c r="P80" s="100" t="str">
        <f t="shared" si="11"/>
        <v>2018011000179OBJ1PROD1</v>
      </c>
      <c r="Q80" s="100">
        <v>1</v>
      </c>
      <c r="R80" s="105" t="s">
        <v>1208</v>
      </c>
      <c r="S80" s="100" t="str">
        <f t="shared" si="12"/>
        <v>2018011000179OBJ1PROD1ACT4</v>
      </c>
      <c r="T80" s="100">
        <v>4</v>
      </c>
      <c r="U80" s="100" t="s">
        <v>1212</v>
      </c>
      <c r="W80" s="8">
        <f t="shared" si="13"/>
        <v>61</v>
      </c>
    </row>
    <row r="81" spans="3:23" ht="20.25" customHeight="1" thickBot="1" x14ac:dyDescent="0.3">
      <c r="C81" s="92" t="s">
        <v>1012</v>
      </c>
      <c r="D81" s="92" t="s">
        <v>133</v>
      </c>
      <c r="F81" s="92"/>
      <c r="J81" s="8" t="s">
        <v>1355</v>
      </c>
      <c r="K81" s="8" t="str">
        <f t="shared" si="10"/>
        <v>2018011000179PROD1</v>
      </c>
      <c r="L81" s="101">
        <v>2018011000179</v>
      </c>
      <c r="M81" s="100" t="s">
        <v>1207</v>
      </c>
      <c r="N81" s="100" t="s">
        <v>1288</v>
      </c>
      <c r="O81" s="100" t="s">
        <v>1289</v>
      </c>
      <c r="P81" s="100" t="str">
        <f t="shared" si="11"/>
        <v>2018011000179OBJ1PROD1</v>
      </c>
      <c r="Q81" s="100">
        <v>1</v>
      </c>
      <c r="R81" s="105" t="s">
        <v>1208</v>
      </c>
      <c r="S81" s="100" t="str">
        <f t="shared" si="12"/>
        <v>2018011000179OBJ1PROD1ACT5</v>
      </c>
      <c r="T81" s="100">
        <v>5</v>
      </c>
      <c r="U81" s="100" t="s">
        <v>1213</v>
      </c>
      <c r="W81" s="8">
        <f t="shared" si="13"/>
        <v>62</v>
      </c>
    </row>
    <row r="82" spans="3:23" ht="20.25" customHeight="1" thickBot="1" x14ac:dyDescent="0.3">
      <c r="C82" s="92" t="s">
        <v>1012</v>
      </c>
      <c r="D82" s="92" t="s">
        <v>134</v>
      </c>
      <c r="F82" s="92"/>
      <c r="J82" s="8" t="s">
        <v>1356</v>
      </c>
      <c r="K82" s="8" t="str">
        <f t="shared" si="10"/>
        <v>2018011000179PROD1</v>
      </c>
      <c r="L82" s="101">
        <v>2018011000179</v>
      </c>
      <c r="M82" s="100" t="s">
        <v>1207</v>
      </c>
      <c r="N82" s="100" t="s">
        <v>1288</v>
      </c>
      <c r="O82" s="100" t="s">
        <v>1289</v>
      </c>
      <c r="P82" s="100" t="str">
        <f t="shared" si="11"/>
        <v>2018011000179OBJ1PROD1</v>
      </c>
      <c r="Q82" s="100">
        <v>1</v>
      </c>
      <c r="R82" s="105" t="s">
        <v>1208</v>
      </c>
      <c r="S82" s="100" t="str">
        <f t="shared" si="12"/>
        <v>2018011000179OBJ1PROD1ACT6</v>
      </c>
      <c r="T82" s="100">
        <v>6</v>
      </c>
      <c r="U82" s="100" t="s">
        <v>1214</v>
      </c>
      <c r="W82" s="8">
        <f t="shared" si="13"/>
        <v>63</v>
      </c>
    </row>
    <row r="83" spans="3:23" ht="20.25" hidden="1" customHeight="1" thickBot="1" x14ac:dyDescent="0.3">
      <c r="C83" s="92" t="s">
        <v>1012</v>
      </c>
      <c r="D83" s="92" t="s">
        <v>136</v>
      </c>
      <c r="F83" s="92"/>
      <c r="J83" s="8" t="s">
        <v>1360</v>
      </c>
      <c r="K83" s="8" t="str">
        <f t="shared" si="10"/>
        <v>2018011001049PROD1</v>
      </c>
      <c r="L83" s="101">
        <v>2018011001049</v>
      </c>
      <c r="M83" s="100" t="s">
        <v>1215</v>
      </c>
      <c r="N83" s="100" t="s">
        <v>1290</v>
      </c>
      <c r="O83" s="100" t="s">
        <v>1291</v>
      </c>
      <c r="P83" s="100" t="str">
        <f t="shared" si="11"/>
        <v>2018011001049OBJ1PROD1</v>
      </c>
      <c r="Q83" s="100">
        <v>1</v>
      </c>
      <c r="R83" s="105" t="s">
        <v>1216</v>
      </c>
      <c r="S83" s="100" t="str">
        <f t="shared" si="12"/>
        <v>2018011001049OBJ1PROD1ACT1</v>
      </c>
      <c r="T83" s="100">
        <v>1</v>
      </c>
      <c r="U83" s="100" t="s">
        <v>1217</v>
      </c>
      <c r="W83" s="8">
        <f t="shared" si="13"/>
        <v>64</v>
      </c>
    </row>
    <row r="84" spans="3:23" ht="20.25" hidden="1" customHeight="1" thickBot="1" x14ac:dyDescent="0.3">
      <c r="C84" s="92" t="s">
        <v>1012</v>
      </c>
      <c r="D84" s="92" t="s">
        <v>138</v>
      </c>
      <c r="F84" s="92"/>
      <c r="J84" s="8" t="s">
        <v>1361</v>
      </c>
      <c r="K84" s="8" t="str">
        <f t="shared" si="10"/>
        <v>2018011001049PROD1</v>
      </c>
      <c r="L84" s="101">
        <v>2018011001049</v>
      </c>
      <c r="M84" s="100" t="s">
        <v>1215</v>
      </c>
      <c r="N84" s="100" t="s">
        <v>1290</v>
      </c>
      <c r="O84" s="100" t="s">
        <v>1291</v>
      </c>
      <c r="P84" s="100" t="str">
        <f t="shared" si="11"/>
        <v>2018011001049OBJ1PROD1</v>
      </c>
      <c r="Q84" s="100">
        <v>1</v>
      </c>
      <c r="R84" s="105" t="s">
        <v>1216</v>
      </c>
      <c r="S84" s="100" t="str">
        <f t="shared" si="12"/>
        <v>2018011001049OBJ1PROD1ACT2</v>
      </c>
      <c r="T84" s="100">
        <v>2</v>
      </c>
      <c r="U84" s="100" t="s">
        <v>1218</v>
      </c>
      <c r="W84" s="8">
        <f t="shared" si="13"/>
        <v>65</v>
      </c>
    </row>
    <row r="85" spans="3:23" ht="20.25" hidden="1" customHeight="1" thickBot="1" x14ac:dyDescent="0.3">
      <c r="C85" s="92" t="s">
        <v>1012</v>
      </c>
      <c r="D85" s="92" t="s">
        <v>140</v>
      </c>
      <c r="F85" s="92"/>
      <c r="J85" s="8" t="s">
        <v>1362</v>
      </c>
      <c r="K85" s="8" t="str">
        <f t="shared" si="10"/>
        <v>2018011001049PROD2</v>
      </c>
      <c r="L85" s="101">
        <v>2018011001049</v>
      </c>
      <c r="M85" s="100" t="s">
        <v>1215</v>
      </c>
      <c r="N85" s="100" t="s">
        <v>1290</v>
      </c>
      <c r="O85" s="100" t="s">
        <v>1291</v>
      </c>
      <c r="P85" s="100" t="str">
        <f t="shared" si="11"/>
        <v>2018011001049OBJ1PROD2</v>
      </c>
      <c r="Q85" s="100">
        <v>2</v>
      </c>
      <c r="R85" s="105" t="s">
        <v>1219</v>
      </c>
      <c r="S85" s="100" t="str">
        <f t="shared" si="12"/>
        <v>2018011001049OBJ1PROD2ACT1</v>
      </c>
      <c r="T85" s="100">
        <v>1</v>
      </c>
      <c r="U85" s="100" t="s">
        <v>1220</v>
      </c>
      <c r="W85" s="8">
        <f t="shared" si="13"/>
        <v>66</v>
      </c>
    </row>
    <row r="86" spans="3:23" ht="20.25" hidden="1" customHeight="1" thickBot="1" x14ac:dyDescent="0.3">
      <c r="C86" s="92" t="s">
        <v>1012</v>
      </c>
      <c r="D86" s="92" t="s">
        <v>141</v>
      </c>
      <c r="F86" s="92"/>
      <c r="J86" s="8" t="s">
        <v>1363</v>
      </c>
      <c r="K86" s="8" t="str">
        <f t="shared" si="10"/>
        <v>2018011001049PROD2</v>
      </c>
      <c r="L86" s="101">
        <v>2018011001049</v>
      </c>
      <c r="M86" s="100" t="s">
        <v>1215</v>
      </c>
      <c r="N86" s="100" t="s">
        <v>1290</v>
      </c>
      <c r="O86" s="100" t="s">
        <v>1291</v>
      </c>
      <c r="P86" s="100" t="str">
        <f t="shared" si="11"/>
        <v>2018011001049OBJ1PROD2</v>
      </c>
      <c r="Q86" s="100">
        <v>2</v>
      </c>
      <c r="R86" s="105" t="s">
        <v>1219</v>
      </c>
      <c r="S86" s="100" t="str">
        <f t="shared" si="12"/>
        <v>2018011001049OBJ1PROD2ACT2</v>
      </c>
      <c r="T86" s="100">
        <v>2</v>
      </c>
      <c r="U86" s="100" t="s">
        <v>1221</v>
      </c>
      <c r="W86" s="8">
        <f t="shared" si="13"/>
        <v>67</v>
      </c>
    </row>
    <row r="87" spans="3:23" ht="20.25" hidden="1" customHeight="1" thickBot="1" x14ac:dyDescent="0.3">
      <c r="C87" s="92" t="s">
        <v>1012</v>
      </c>
      <c r="D87" s="92" t="s">
        <v>143</v>
      </c>
      <c r="F87" s="92"/>
      <c r="J87" s="8" t="s">
        <v>1364</v>
      </c>
      <c r="K87" s="8" t="str">
        <f t="shared" si="10"/>
        <v>2018011001049PROD2</v>
      </c>
      <c r="L87" s="101">
        <v>2018011001049</v>
      </c>
      <c r="M87" s="100" t="s">
        <v>1215</v>
      </c>
      <c r="N87" s="100" t="s">
        <v>1290</v>
      </c>
      <c r="O87" s="100" t="s">
        <v>1291</v>
      </c>
      <c r="P87" s="100" t="str">
        <f t="shared" si="11"/>
        <v>2018011001049OBJ1PROD2</v>
      </c>
      <c r="Q87" s="100">
        <v>2</v>
      </c>
      <c r="R87" s="105" t="s">
        <v>1219</v>
      </c>
      <c r="S87" s="100" t="str">
        <f t="shared" si="12"/>
        <v>2018011001049OBJ1PROD2ACT3</v>
      </c>
      <c r="T87" s="100">
        <v>3</v>
      </c>
      <c r="U87" s="100" t="s">
        <v>1222</v>
      </c>
      <c r="W87" s="8">
        <f t="shared" si="13"/>
        <v>68</v>
      </c>
    </row>
    <row r="88" spans="3:23" ht="20.25" hidden="1" customHeight="1" thickBot="1" x14ac:dyDescent="0.3">
      <c r="C88" s="92" t="s">
        <v>1012</v>
      </c>
      <c r="D88" s="92" t="s">
        <v>144</v>
      </c>
      <c r="F88" s="92"/>
      <c r="J88" s="8" t="s">
        <v>1365</v>
      </c>
      <c r="K88" s="8" t="str">
        <f t="shared" si="10"/>
        <v>2018011001049PROD2</v>
      </c>
      <c r="L88" s="101">
        <v>2018011001049</v>
      </c>
      <c r="M88" s="100" t="s">
        <v>1215</v>
      </c>
      <c r="N88" s="100" t="s">
        <v>1290</v>
      </c>
      <c r="O88" s="100" t="s">
        <v>1291</v>
      </c>
      <c r="P88" s="100" t="str">
        <f t="shared" si="11"/>
        <v>2018011001049OBJ1PROD2</v>
      </c>
      <c r="Q88" s="100">
        <v>2</v>
      </c>
      <c r="R88" s="105" t="s">
        <v>1219</v>
      </c>
      <c r="S88" s="100" t="str">
        <f t="shared" si="12"/>
        <v>2018011001049OBJ1PROD2ACT4</v>
      </c>
      <c r="T88" s="100">
        <v>4</v>
      </c>
      <c r="U88" s="100" t="s">
        <v>1223</v>
      </c>
      <c r="W88" s="8">
        <f t="shared" si="13"/>
        <v>69</v>
      </c>
    </row>
    <row r="89" spans="3:23" ht="20.25" hidden="1" customHeight="1" thickBot="1" x14ac:dyDescent="0.3">
      <c r="C89" s="92" t="s">
        <v>1012</v>
      </c>
      <c r="D89" s="92" t="s">
        <v>146</v>
      </c>
      <c r="F89" s="92"/>
      <c r="J89" s="8" t="s">
        <v>1366</v>
      </c>
      <c r="K89" s="8" t="str">
        <f t="shared" si="10"/>
        <v>2018011001049PROD2</v>
      </c>
      <c r="L89" s="101">
        <v>2018011001049</v>
      </c>
      <c r="M89" s="100" t="s">
        <v>1215</v>
      </c>
      <c r="N89" s="100" t="s">
        <v>1290</v>
      </c>
      <c r="O89" s="100" t="s">
        <v>1291</v>
      </c>
      <c r="P89" s="100" t="str">
        <f t="shared" si="11"/>
        <v>2018011001049OBJ1PROD2</v>
      </c>
      <c r="Q89" s="100">
        <v>2</v>
      </c>
      <c r="R89" s="105" t="s">
        <v>1219</v>
      </c>
      <c r="S89" s="100" t="str">
        <f t="shared" si="12"/>
        <v>2018011001049OBJ1PROD2ACT5</v>
      </c>
      <c r="T89" s="100">
        <v>5</v>
      </c>
      <c r="U89" s="100" t="s">
        <v>1224</v>
      </c>
      <c r="W89" s="8">
        <f t="shared" si="13"/>
        <v>70</v>
      </c>
    </row>
    <row r="90" spans="3:23" ht="20.25" hidden="1" customHeight="1" thickBot="1" x14ac:dyDescent="0.3">
      <c r="C90" s="92" t="s">
        <v>1012</v>
      </c>
      <c r="D90" s="92" t="s">
        <v>147</v>
      </c>
      <c r="F90" s="92"/>
      <c r="J90" s="8" t="s">
        <v>1367</v>
      </c>
      <c r="K90" s="8" t="str">
        <f t="shared" si="10"/>
        <v>2018011001049PROD2</v>
      </c>
      <c r="L90" s="101">
        <v>2018011001049</v>
      </c>
      <c r="M90" s="100" t="s">
        <v>1215</v>
      </c>
      <c r="N90" s="100" t="s">
        <v>1290</v>
      </c>
      <c r="O90" s="100" t="s">
        <v>1291</v>
      </c>
      <c r="P90" s="100" t="str">
        <f t="shared" si="11"/>
        <v>2018011001049OBJ1PROD2</v>
      </c>
      <c r="Q90" s="100">
        <v>2</v>
      </c>
      <c r="R90" s="105" t="s">
        <v>1219</v>
      </c>
      <c r="S90" s="100" t="str">
        <f t="shared" si="12"/>
        <v>2018011001049OBJ1PROD2ACT6</v>
      </c>
      <c r="T90" s="100">
        <v>6</v>
      </c>
      <c r="U90" s="100" t="s">
        <v>1225</v>
      </c>
      <c r="W90" s="8">
        <f t="shared" si="13"/>
        <v>71</v>
      </c>
    </row>
    <row r="91" spans="3:23" ht="20.25" hidden="1" customHeight="1" thickBot="1" x14ac:dyDescent="0.3">
      <c r="C91" s="92" t="s">
        <v>1012</v>
      </c>
      <c r="D91" s="92" t="s">
        <v>148</v>
      </c>
      <c r="F91" s="92"/>
      <c r="J91" s="8" t="s">
        <v>1357</v>
      </c>
      <c r="K91" s="8" t="str">
        <f t="shared" si="10"/>
        <v>2018011001049PROD2</v>
      </c>
      <c r="L91" s="101">
        <v>2018011001049</v>
      </c>
      <c r="M91" s="100" t="s">
        <v>1215</v>
      </c>
      <c r="N91" s="100" t="s">
        <v>1290</v>
      </c>
      <c r="O91" s="100" t="s">
        <v>1291</v>
      </c>
      <c r="P91" s="100" t="str">
        <f t="shared" si="11"/>
        <v>2018011001049OBJ1PROD2</v>
      </c>
      <c r="Q91" s="100">
        <v>2</v>
      </c>
      <c r="R91" s="105" t="s">
        <v>1219</v>
      </c>
      <c r="S91" s="100" t="str">
        <f t="shared" si="12"/>
        <v>2018011001049OBJ1PROD2ACT7</v>
      </c>
      <c r="T91" s="100">
        <v>7</v>
      </c>
      <c r="U91" s="100" t="s">
        <v>1226</v>
      </c>
      <c r="W91" s="8">
        <f t="shared" si="13"/>
        <v>72</v>
      </c>
    </row>
    <row r="92" spans="3:23" ht="20.25" hidden="1" customHeight="1" thickBot="1" x14ac:dyDescent="0.3">
      <c r="C92" s="92" t="s">
        <v>1012</v>
      </c>
      <c r="D92" s="92" t="s">
        <v>149</v>
      </c>
      <c r="F92" s="92"/>
      <c r="J92" s="8" t="s">
        <v>1358</v>
      </c>
      <c r="K92" s="8" t="str">
        <f t="shared" si="10"/>
        <v>2018011001049PROD2</v>
      </c>
      <c r="L92" s="101">
        <v>2018011001049</v>
      </c>
      <c r="M92" s="100" t="s">
        <v>1215</v>
      </c>
      <c r="N92" s="100" t="s">
        <v>1290</v>
      </c>
      <c r="O92" s="100" t="s">
        <v>1291</v>
      </c>
      <c r="P92" s="100" t="str">
        <f t="shared" si="11"/>
        <v>2018011001049OBJ1PROD2</v>
      </c>
      <c r="Q92" s="100">
        <v>2</v>
      </c>
      <c r="R92" s="105" t="s">
        <v>1219</v>
      </c>
      <c r="S92" s="100" t="str">
        <f t="shared" si="12"/>
        <v>2018011001049OBJ1PROD2ACT8</v>
      </c>
      <c r="T92" s="100">
        <v>8</v>
      </c>
      <c r="U92" s="100" t="s">
        <v>1227</v>
      </c>
      <c r="W92" s="8">
        <f t="shared" si="13"/>
        <v>73</v>
      </c>
    </row>
    <row r="93" spans="3:23" ht="20.25" hidden="1" customHeight="1" thickBot="1" x14ac:dyDescent="0.3">
      <c r="C93" s="92" t="s">
        <v>1012</v>
      </c>
      <c r="D93" s="92" t="s">
        <v>150</v>
      </c>
      <c r="F93" s="92"/>
      <c r="J93" s="8" t="s">
        <v>1359</v>
      </c>
      <c r="K93" s="8" t="str">
        <f t="shared" si="10"/>
        <v>2018011001049PROD2</v>
      </c>
      <c r="L93" s="101">
        <v>2018011001049</v>
      </c>
      <c r="M93" s="100" t="s">
        <v>1215</v>
      </c>
      <c r="N93" s="100" t="s">
        <v>1290</v>
      </c>
      <c r="O93" s="100" t="s">
        <v>1291</v>
      </c>
      <c r="P93" s="100" t="str">
        <f t="shared" si="11"/>
        <v>2018011001049OBJ1PROD2</v>
      </c>
      <c r="Q93" s="100">
        <v>2</v>
      </c>
      <c r="R93" s="105" t="s">
        <v>1219</v>
      </c>
      <c r="S93" s="100" t="str">
        <f t="shared" si="12"/>
        <v>2018011001049OBJ1PROD2ACT9</v>
      </c>
      <c r="T93" s="100">
        <v>9</v>
      </c>
      <c r="U93" s="100" t="s">
        <v>1228</v>
      </c>
      <c r="W93" s="8">
        <f t="shared" si="13"/>
        <v>74</v>
      </c>
    </row>
    <row r="94" spans="3:23" ht="20.25" hidden="1" customHeight="1" thickBot="1" x14ac:dyDescent="0.3">
      <c r="C94" s="92" t="s">
        <v>1012</v>
      </c>
      <c r="D94" s="92" t="s">
        <v>151</v>
      </c>
      <c r="F94" s="92"/>
    </row>
    <row r="95" spans="3:23" ht="20.25" hidden="1" customHeight="1" thickBot="1" x14ac:dyDescent="0.3">
      <c r="C95" s="92" t="s">
        <v>1012</v>
      </c>
      <c r="D95" s="92" t="s">
        <v>152</v>
      </c>
      <c r="F95" s="92"/>
    </row>
    <row r="96" spans="3:23" ht="20.25" hidden="1" customHeight="1" thickBot="1" x14ac:dyDescent="0.3">
      <c r="C96" s="92" t="s">
        <v>1012</v>
      </c>
      <c r="D96" s="92" t="s">
        <v>88</v>
      </c>
      <c r="F96" s="92"/>
    </row>
    <row r="97" spans="3:6" ht="20.25" hidden="1" customHeight="1" thickBot="1" x14ac:dyDescent="0.3">
      <c r="C97" s="92" t="s">
        <v>1012</v>
      </c>
      <c r="D97" s="92" t="s">
        <v>154</v>
      </c>
      <c r="F97" s="92"/>
    </row>
    <row r="98" spans="3:6" ht="20.25" hidden="1" customHeight="1" thickBot="1" x14ac:dyDescent="0.3">
      <c r="C98" s="92" t="s">
        <v>1012</v>
      </c>
      <c r="D98" s="92" t="s">
        <v>155</v>
      </c>
      <c r="F98" s="92"/>
    </row>
    <row r="99" spans="3:6" ht="20.25" hidden="1" customHeight="1" thickBot="1" x14ac:dyDescent="0.3">
      <c r="C99" s="92" t="s">
        <v>1012</v>
      </c>
      <c r="D99" s="92" t="s">
        <v>156</v>
      </c>
      <c r="F99" s="92"/>
    </row>
    <row r="100" spans="3:6" ht="20.25" hidden="1" customHeight="1" thickBot="1" x14ac:dyDescent="0.3">
      <c r="C100" s="92" t="s">
        <v>1012</v>
      </c>
      <c r="D100" s="92" t="s">
        <v>157</v>
      </c>
      <c r="F100" s="92"/>
    </row>
    <row r="101" spans="3:6" ht="20.25" hidden="1" customHeight="1" thickBot="1" x14ac:dyDescent="0.3">
      <c r="C101" s="92" t="s">
        <v>1012</v>
      </c>
      <c r="D101" s="92" t="s">
        <v>1019</v>
      </c>
      <c r="F101" s="92"/>
    </row>
    <row r="102" spans="3:6" ht="20.25" hidden="1" customHeight="1" thickBot="1" x14ac:dyDescent="0.3">
      <c r="C102" s="92" t="s">
        <v>1012</v>
      </c>
      <c r="D102" s="92" t="s">
        <v>1020</v>
      </c>
      <c r="F102" s="92"/>
    </row>
    <row r="103" spans="3:6" ht="20.25" hidden="1" customHeight="1" thickBot="1" x14ac:dyDescent="0.3">
      <c r="C103" s="92" t="s">
        <v>1012</v>
      </c>
      <c r="D103" s="92" t="s">
        <v>163</v>
      </c>
      <c r="F103" s="92"/>
    </row>
    <row r="104" spans="3:6" ht="20.25" hidden="1" customHeight="1" thickBot="1" x14ac:dyDescent="0.3">
      <c r="C104" s="92" t="s">
        <v>1012</v>
      </c>
      <c r="D104" s="92" t="s">
        <v>164</v>
      </c>
      <c r="F104" s="92"/>
    </row>
    <row r="105" spans="3:6" ht="20.25" hidden="1" customHeight="1" thickBot="1" x14ac:dyDescent="0.3">
      <c r="C105" s="92" t="s">
        <v>1012</v>
      </c>
      <c r="D105" s="92" t="s">
        <v>1021</v>
      </c>
      <c r="F105" s="92"/>
    </row>
    <row r="106" spans="3:6" ht="20.25" hidden="1" customHeight="1" thickBot="1" x14ac:dyDescent="0.3">
      <c r="C106" s="92" t="s">
        <v>1012</v>
      </c>
      <c r="D106" s="92" t="s">
        <v>40</v>
      </c>
      <c r="F106" s="92"/>
    </row>
    <row r="107" spans="3:6" ht="20.25" hidden="1" customHeight="1" thickBot="1" x14ac:dyDescent="0.3">
      <c r="C107" s="92" t="s">
        <v>1012</v>
      </c>
      <c r="D107" s="92" t="s">
        <v>1013</v>
      </c>
      <c r="F107" s="92"/>
    </row>
    <row r="108" spans="3:6" ht="20.25" hidden="1" customHeight="1" thickBot="1" x14ac:dyDescent="0.3">
      <c r="C108" s="92" t="s">
        <v>1012</v>
      </c>
      <c r="D108" s="92" t="s">
        <v>166</v>
      </c>
      <c r="F108" s="92"/>
    </row>
    <row r="109" spans="3:6" ht="20.25" hidden="1" customHeight="1" thickBot="1" x14ac:dyDescent="0.3">
      <c r="C109" s="92" t="s">
        <v>1012</v>
      </c>
      <c r="D109" s="92" t="s">
        <v>44</v>
      </c>
      <c r="F109" s="92"/>
    </row>
    <row r="110" spans="3:6" ht="20.25" hidden="1" customHeight="1" thickBot="1" x14ac:dyDescent="0.3">
      <c r="C110" s="92" t="s">
        <v>1012</v>
      </c>
      <c r="D110" s="92" t="s">
        <v>170</v>
      </c>
      <c r="F110" s="92"/>
    </row>
    <row r="111" spans="3:6" ht="20.25" hidden="1" customHeight="1" thickBot="1" x14ac:dyDescent="0.3">
      <c r="C111" s="92" t="s">
        <v>1012</v>
      </c>
      <c r="D111" s="92" t="s">
        <v>1022</v>
      </c>
      <c r="F111" s="92"/>
    </row>
    <row r="112" spans="3:6" ht="20.25" hidden="1" customHeight="1" thickBot="1" x14ac:dyDescent="0.3">
      <c r="C112" s="92" t="s">
        <v>1012</v>
      </c>
      <c r="D112" s="92" t="s">
        <v>159</v>
      </c>
      <c r="F112" s="92"/>
    </row>
    <row r="113" spans="3:6" ht="20.25" hidden="1" customHeight="1" thickBot="1" x14ac:dyDescent="0.3">
      <c r="C113" s="92" t="s">
        <v>1012</v>
      </c>
      <c r="D113" s="92" t="s">
        <v>172</v>
      </c>
      <c r="F113" s="92"/>
    </row>
    <row r="114" spans="3:6" ht="20.25" hidden="1" customHeight="1" thickBot="1" x14ac:dyDescent="0.3">
      <c r="C114" s="92" t="s">
        <v>1012</v>
      </c>
      <c r="D114" s="92" t="s">
        <v>174</v>
      </c>
      <c r="F114" s="92"/>
    </row>
    <row r="115" spans="3:6" ht="20.25" hidden="1" customHeight="1" thickBot="1" x14ac:dyDescent="0.3">
      <c r="C115" s="92" t="s">
        <v>1012</v>
      </c>
      <c r="D115" s="92" t="s">
        <v>175</v>
      </c>
      <c r="F115" s="92"/>
    </row>
    <row r="116" spans="3:6" ht="20.25" hidden="1" customHeight="1" thickBot="1" x14ac:dyDescent="0.3">
      <c r="C116" s="92" t="s">
        <v>1012</v>
      </c>
      <c r="D116" s="92" t="s">
        <v>176</v>
      </c>
      <c r="F116" s="92"/>
    </row>
    <row r="117" spans="3:6" ht="20.25" hidden="1" customHeight="1" thickBot="1" x14ac:dyDescent="0.3">
      <c r="C117" s="92" t="s">
        <v>1012</v>
      </c>
      <c r="D117" s="92" t="s">
        <v>177</v>
      </c>
      <c r="F117" s="92"/>
    </row>
    <row r="118" spans="3:6" ht="20.25" hidden="1" customHeight="1" thickBot="1" x14ac:dyDescent="0.3">
      <c r="C118" s="92" t="s">
        <v>1012</v>
      </c>
      <c r="D118" s="92" t="s">
        <v>179</v>
      </c>
      <c r="F118" s="92"/>
    </row>
    <row r="119" spans="3:6" ht="20.25" hidden="1" customHeight="1" thickBot="1" x14ac:dyDescent="0.3">
      <c r="C119" s="92" t="s">
        <v>1012</v>
      </c>
      <c r="D119" s="92" t="s">
        <v>182</v>
      </c>
      <c r="F119" s="92"/>
    </row>
    <row r="120" spans="3:6" ht="20.25" hidden="1" customHeight="1" thickBot="1" x14ac:dyDescent="0.3">
      <c r="C120" s="92" t="s">
        <v>1012</v>
      </c>
      <c r="D120" s="92" t="s">
        <v>184</v>
      </c>
      <c r="F120" s="92"/>
    </row>
    <row r="121" spans="3:6" ht="20.25" hidden="1" customHeight="1" thickBot="1" x14ac:dyDescent="0.3">
      <c r="C121" s="92" t="s">
        <v>1012</v>
      </c>
      <c r="D121" s="92" t="s">
        <v>185</v>
      </c>
      <c r="F121" s="92"/>
    </row>
    <row r="122" spans="3:6" ht="20.25" hidden="1" customHeight="1" thickBot="1" x14ac:dyDescent="0.3">
      <c r="C122" s="92" t="s">
        <v>1012</v>
      </c>
      <c r="D122" s="92" t="s">
        <v>186</v>
      </c>
      <c r="F122" s="92"/>
    </row>
    <row r="123" spans="3:6" ht="20.25" hidden="1" customHeight="1" thickBot="1" x14ac:dyDescent="0.3">
      <c r="C123" s="92" t="s">
        <v>1012</v>
      </c>
      <c r="D123" s="92" t="s">
        <v>187</v>
      </c>
      <c r="F123" s="92"/>
    </row>
    <row r="124" spans="3:6" ht="20.25" hidden="1" customHeight="1" thickBot="1" x14ac:dyDescent="0.3">
      <c r="C124" s="92" t="s">
        <v>1012</v>
      </c>
      <c r="D124" s="92" t="s">
        <v>188</v>
      </c>
      <c r="F124" s="92"/>
    </row>
    <row r="125" spans="3:6" ht="20.25" hidden="1" customHeight="1" thickBot="1" x14ac:dyDescent="0.3">
      <c r="C125" s="92" t="s">
        <v>1012</v>
      </c>
      <c r="D125" s="92" t="s">
        <v>189</v>
      </c>
      <c r="F125" s="92"/>
    </row>
    <row r="126" spans="3:6" ht="20.25" hidden="1" customHeight="1" thickBot="1" x14ac:dyDescent="0.3">
      <c r="C126" s="92" t="s">
        <v>1012</v>
      </c>
      <c r="D126" s="92" t="s">
        <v>190</v>
      </c>
      <c r="F126" s="92"/>
    </row>
    <row r="127" spans="3:6" ht="20.25" hidden="1" customHeight="1" thickBot="1" x14ac:dyDescent="0.3">
      <c r="C127" s="92" t="s">
        <v>1012</v>
      </c>
      <c r="D127" s="92" t="s">
        <v>191</v>
      </c>
      <c r="F127" s="92"/>
    </row>
    <row r="128" spans="3:6" ht="20.25" hidden="1" customHeight="1" thickBot="1" x14ac:dyDescent="0.3">
      <c r="C128" s="92" t="s">
        <v>1012</v>
      </c>
      <c r="D128" s="92" t="s">
        <v>192</v>
      </c>
      <c r="F128" s="92"/>
    </row>
    <row r="129" spans="3:6" ht="20.25" hidden="1" customHeight="1" thickBot="1" x14ac:dyDescent="0.3">
      <c r="C129" s="92" t="s">
        <v>1012</v>
      </c>
      <c r="D129" s="92" t="s">
        <v>1023</v>
      </c>
      <c r="F129" s="92"/>
    </row>
    <row r="130" spans="3:6" ht="20.25" hidden="1" customHeight="1" thickBot="1" x14ac:dyDescent="0.3">
      <c r="C130" s="92" t="s">
        <v>1012</v>
      </c>
      <c r="D130" s="92" t="s">
        <v>194</v>
      </c>
      <c r="F130" s="92"/>
    </row>
    <row r="131" spans="3:6" ht="20.25" hidden="1" customHeight="1" thickBot="1" x14ac:dyDescent="0.3">
      <c r="C131" s="92" t="s">
        <v>416</v>
      </c>
      <c r="D131" s="92" t="s">
        <v>416</v>
      </c>
      <c r="F131" s="92"/>
    </row>
    <row r="132" spans="3:6" ht="20.25" hidden="1" customHeight="1" thickBot="1" x14ac:dyDescent="0.3">
      <c r="C132" s="92" t="s">
        <v>416</v>
      </c>
      <c r="D132" s="92" t="s">
        <v>937</v>
      </c>
      <c r="F132" s="92"/>
    </row>
    <row r="133" spans="3:6" ht="20.25" hidden="1" customHeight="1" thickBot="1" x14ac:dyDescent="0.3">
      <c r="C133" s="92" t="s">
        <v>416</v>
      </c>
      <c r="D133" s="92" t="s">
        <v>938</v>
      </c>
      <c r="F133" s="92"/>
    </row>
    <row r="134" spans="3:6" ht="20.25" hidden="1" customHeight="1" thickBot="1" x14ac:dyDescent="0.3">
      <c r="C134" s="92" t="s">
        <v>416</v>
      </c>
      <c r="D134" s="92" t="s">
        <v>939</v>
      </c>
      <c r="F134" s="92"/>
    </row>
    <row r="135" spans="3:6" ht="20.25" hidden="1" customHeight="1" thickBot="1" x14ac:dyDescent="0.3">
      <c r="C135" s="92" t="s">
        <v>416</v>
      </c>
      <c r="D135" s="92" t="s">
        <v>940</v>
      </c>
      <c r="F135" s="92"/>
    </row>
    <row r="136" spans="3:6" ht="20.25" hidden="1" customHeight="1" thickBot="1" x14ac:dyDescent="0.3">
      <c r="C136" s="92" t="s">
        <v>416</v>
      </c>
      <c r="D136" s="92" t="s">
        <v>941</v>
      </c>
      <c r="F136" s="92"/>
    </row>
    <row r="137" spans="3:6" ht="20.25" hidden="1" customHeight="1" thickBot="1" x14ac:dyDescent="0.3">
      <c r="C137" s="92" t="s">
        <v>416</v>
      </c>
      <c r="D137" s="92" t="s">
        <v>942</v>
      </c>
      <c r="F137" s="92"/>
    </row>
    <row r="138" spans="3:6" ht="20.25" hidden="1" customHeight="1" thickBot="1" x14ac:dyDescent="0.3">
      <c r="C138" s="92" t="s">
        <v>1024</v>
      </c>
      <c r="D138" s="92" t="s">
        <v>195</v>
      </c>
      <c r="F138" s="92"/>
    </row>
    <row r="139" spans="3:6" ht="20.25" hidden="1" customHeight="1" thickBot="1" x14ac:dyDescent="0.3">
      <c r="C139" s="92" t="s">
        <v>1024</v>
      </c>
      <c r="D139" s="92" t="s">
        <v>947</v>
      </c>
      <c r="F139" s="92"/>
    </row>
    <row r="140" spans="3:6" ht="20.25" hidden="1" customHeight="1" thickBot="1" x14ac:dyDescent="0.3">
      <c r="C140" s="92" t="s">
        <v>1024</v>
      </c>
      <c r="D140" s="92" t="s">
        <v>197</v>
      </c>
      <c r="F140" s="92"/>
    </row>
    <row r="141" spans="3:6" ht="20.25" hidden="1" customHeight="1" thickBot="1" x14ac:dyDescent="0.3">
      <c r="C141" s="92" t="s">
        <v>1024</v>
      </c>
      <c r="D141" s="92" t="s">
        <v>198</v>
      </c>
      <c r="F141" s="92"/>
    </row>
    <row r="142" spans="3:6" ht="20.25" hidden="1" customHeight="1" thickBot="1" x14ac:dyDescent="0.3">
      <c r="C142" s="92" t="s">
        <v>1024</v>
      </c>
      <c r="D142" s="92" t="s">
        <v>199</v>
      </c>
      <c r="F142" s="92"/>
    </row>
    <row r="143" spans="3:6" ht="20.25" hidden="1" customHeight="1" thickBot="1" x14ac:dyDescent="0.3">
      <c r="C143" s="92" t="s">
        <v>1024</v>
      </c>
      <c r="D143" s="92" t="s">
        <v>200</v>
      </c>
      <c r="F143" s="92"/>
    </row>
    <row r="144" spans="3:6" ht="20.25" hidden="1" customHeight="1" thickBot="1" x14ac:dyDescent="0.3">
      <c r="C144" s="92" t="s">
        <v>1024</v>
      </c>
      <c r="D144" s="92" t="s">
        <v>201</v>
      </c>
      <c r="F144" s="92"/>
    </row>
    <row r="145" spans="3:6" ht="20.25" hidden="1" customHeight="1" thickBot="1" x14ac:dyDescent="0.3">
      <c r="C145" s="92" t="s">
        <v>1024</v>
      </c>
      <c r="D145" s="92" t="s">
        <v>202</v>
      </c>
      <c r="F145" s="92"/>
    </row>
    <row r="146" spans="3:6" ht="20.25" hidden="1" customHeight="1" thickBot="1" x14ac:dyDescent="0.3">
      <c r="C146" s="92" t="s">
        <v>1024</v>
      </c>
      <c r="D146" s="92" t="s">
        <v>203</v>
      </c>
      <c r="F146" s="92"/>
    </row>
    <row r="147" spans="3:6" ht="20.25" hidden="1" customHeight="1" thickBot="1" x14ac:dyDescent="0.3">
      <c r="C147" s="92" t="s">
        <v>1024</v>
      </c>
      <c r="D147" s="92" t="s">
        <v>204</v>
      </c>
      <c r="F147" s="92"/>
    </row>
    <row r="148" spans="3:6" ht="20.25" hidden="1" customHeight="1" thickBot="1" x14ac:dyDescent="0.3">
      <c r="C148" s="92" t="s">
        <v>1024</v>
      </c>
      <c r="D148" s="92" t="s">
        <v>205</v>
      </c>
      <c r="F148" s="92"/>
    </row>
    <row r="149" spans="3:6" ht="20.25" hidden="1" customHeight="1" thickBot="1" x14ac:dyDescent="0.3">
      <c r="C149" s="92" t="s">
        <v>1024</v>
      </c>
      <c r="D149" s="92" t="s">
        <v>206</v>
      </c>
      <c r="F149" s="92"/>
    </row>
    <row r="150" spans="3:6" ht="20.25" hidden="1" customHeight="1" thickBot="1" x14ac:dyDescent="0.3">
      <c r="C150" s="92" t="s">
        <v>1024</v>
      </c>
      <c r="D150" s="92" t="s">
        <v>207</v>
      </c>
      <c r="F150" s="92"/>
    </row>
    <row r="151" spans="3:6" ht="20.25" hidden="1" customHeight="1" thickBot="1" x14ac:dyDescent="0.3">
      <c r="C151" s="92" t="s">
        <v>1024</v>
      </c>
      <c r="D151" s="92" t="s">
        <v>76</v>
      </c>
      <c r="F151" s="92"/>
    </row>
    <row r="152" spans="3:6" ht="20.25" hidden="1" customHeight="1" thickBot="1" x14ac:dyDescent="0.3">
      <c r="C152" s="92" t="s">
        <v>1024</v>
      </c>
      <c r="D152" s="92" t="s">
        <v>208</v>
      </c>
      <c r="F152" s="92"/>
    </row>
    <row r="153" spans="3:6" ht="20.25" hidden="1" customHeight="1" thickBot="1" x14ac:dyDescent="0.3">
      <c r="C153" s="92" t="s">
        <v>1024</v>
      </c>
      <c r="D153" s="92" t="s">
        <v>209</v>
      </c>
      <c r="F153" s="92"/>
    </row>
    <row r="154" spans="3:6" ht="20.25" hidden="1" customHeight="1" thickBot="1" x14ac:dyDescent="0.3">
      <c r="C154" s="92" t="s">
        <v>1024</v>
      </c>
      <c r="D154" s="92" t="s">
        <v>148</v>
      </c>
      <c r="F154" s="92"/>
    </row>
    <row r="155" spans="3:6" ht="20.25" hidden="1" customHeight="1" thickBot="1" x14ac:dyDescent="0.3">
      <c r="C155" s="92" t="s">
        <v>1024</v>
      </c>
      <c r="D155" s="92" t="s">
        <v>112</v>
      </c>
      <c r="F155" s="92"/>
    </row>
    <row r="156" spans="3:6" ht="20.25" hidden="1" customHeight="1" thickBot="1" x14ac:dyDescent="0.3">
      <c r="C156" s="92" t="s">
        <v>1024</v>
      </c>
      <c r="D156" s="92" t="s">
        <v>211</v>
      </c>
      <c r="F156" s="92"/>
    </row>
    <row r="157" spans="3:6" ht="20.25" hidden="1" customHeight="1" thickBot="1" x14ac:dyDescent="0.3">
      <c r="C157" s="92" t="s">
        <v>1024</v>
      </c>
      <c r="D157" s="92" t="s">
        <v>212</v>
      </c>
      <c r="F157" s="92"/>
    </row>
    <row r="158" spans="3:6" ht="20.25" hidden="1" customHeight="1" thickBot="1" x14ac:dyDescent="0.3">
      <c r="C158" s="92" t="s">
        <v>1024</v>
      </c>
      <c r="D158" s="92" t="s">
        <v>213</v>
      </c>
      <c r="F158" s="92"/>
    </row>
    <row r="159" spans="3:6" ht="20.25" hidden="1" customHeight="1" thickBot="1" x14ac:dyDescent="0.3">
      <c r="C159" s="92" t="s">
        <v>1024</v>
      </c>
      <c r="D159" s="92" t="s">
        <v>214</v>
      </c>
      <c r="F159" s="92"/>
    </row>
    <row r="160" spans="3:6" ht="20.25" hidden="1" customHeight="1" thickBot="1" x14ac:dyDescent="0.3">
      <c r="C160" s="92" t="s">
        <v>1024</v>
      </c>
      <c r="D160" s="92" t="s">
        <v>215</v>
      </c>
      <c r="F160" s="92"/>
    </row>
    <row r="161" spans="3:6" ht="20.25" hidden="1" customHeight="1" thickBot="1" x14ac:dyDescent="0.3">
      <c r="C161" s="92" t="s">
        <v>1114</v>
      </c>
      <c r="D161" s="92" t="s">
        <v>1025</v>
      </c>
      <c r="F161" s="92"/>
    </row>
    <row r="162" spans="3:6" ht="20.25" hidden="1" customHeight="1" thickBot="1" x14ac:dyDescent="0.3">
      <c r="C162" s="92" t="s">
        <v>450</v>
      </c>
      <c r="D162" s="92" t="s">
        <v>216</v>
      </c>
      <c r="F162" s="92"/>
    </row>
    <row r="163" spans="3:6" ht="20.25" hidden="1" customHeight="1" thickBot="1" x14ac:dyDescent="0.3">
      <c r="C163" s="92" t="s">
        <v>450</v>
      </c>
      <c r="D163" s="92" t="s">
        <v>219</v>
      </c>
      <c r="F163" s="92"/>
    </row>
    <row r="164" spans="3:6" ht="20.25" hidden="1" customHeight="1" thickBot="1" x14ac:dyDescent="0.3">
      <c r="C164" s="92" t="s">
        <v>450</v>
      </c>
      <c r="D164" s="92" t="s">
        <v>220</v>
      </c>
      <c r="F164" s="92"/>
    </row>
    <row r="165" spans="3:6" ht="20.25" hidden="1" customHeight="1" thickBot="1" x14ac:dyDescent="0.3">
      <c r="C165" s="92" t="s">
        <v>450</v>
      </c>
      <c r="D165" s="92" t="s">
        <v>221</v>
      </c>
      <c r="F165" s="92"/>
    </row>
    <row r="166" spans="3:6" ht="20.25" hidden="1" customHeight="1" thickBot="1" x14ac:dyDescent="0.3">
      <c r="C166" s="92" t="s">
        <v>450</v>
      </c>
      <c r="D166" s="92" t="s">
        <v>222</v>
      </c>
      <c r="F166" s="92"/>
    </row>
    <row r="167" spans="3:6" ht="20.25" hidden="1" customHeight="1" thickBot="1" x14ac:dyDescent="0.3">
      <c r="C167" s="92" t="s">
        <v>450</v>
      </c>
      <c r="D167" s="92" t="s">
        <v>223</v>
      </c>
      <c r="F167" s="92"/>
    </row>
    <row r="168" spans="3:6" ht="20.25" hidden="1" customHeight="1" thickBot="1" x14ac:dyDescent="0.3">
      <c r="C168" s="92" t="s">
        <v>450</v>
      </c>
      <c r="D168" s="92" t="s">
        <v>225</v>
      </c>
      <c r="F168" s="92"/>
    </row>
    <row r="169" spans="3:6" ht="20.25" hidden="1" customHeight="1" thickBot="1" x14ac:dyDescent="0.3">
      <c r="C169" s="92" t="s">
        <v>450</v>
      </c>
      <c r="D169" s="92" t="s">
        <v>226</v>
      </c>
      <c r="F169" s="92"/>
    </row>
    <row r="170" spans="3:6" ht="20.25" hidden="1" customHeight="1" thickBot="1" x14ac:dyDescent="0.3">
      <c r="C170" s="92" t="s">
        <v>450</v>
      </c>
      <c r="D170" s="92" t="s">
        <v>1026</v>
      </c>
      <c r="F170" s="92"/>
    </row>
    <row r="171" spans="3:6" ht="20.25" hidden="1" customHeight="1" thickBot="1" x14ac:dyDescent="0.3">
      <c r="C171" s="92" t="s">
        <v>450</v>
      </c>
      <c r="D171" s="92" t="s">
        <v>228</v>
      </c>
      <c r="F171" s="92"/>
    </row>
    <row r="172" spans="3:6" ht="20.25" hidden="1" customHeight="1" thickBot="1" x14ac:dyDescent="0.3">
      <c r="C172" s="92" t="s">
        <v>450</v>
      </c>
      <c r="D172" s="92" t="s">
        <v>230</v>
      </c>
      <c r="F172" s="92"/>
    </row>
    <row r="173" spans="3:6" ht="20.25" hidden="1" customHeight="1" thickBot="1" x14ac:dyDescent="0.3">
      <c r="C173" s="92" t="s">
        <v>450</v>
      </c>
      <c r="D173" s="92" t="s">
        <v>171</v>
      </c>
      <c r="F173" s="92"/>
    </row>
    <row r="174" spans="3:6" ht="20.25" hidden="1" customHeight="1" thickBot="1" x14ac:dyDescent="0.3">
      <c r="C174" s="92" t="s">
        <v>450</v>
      </c>
      <c r="D174" s="92" t="s">
        <v>231</v>
      </c>
      <c r="F174" s="92"/>
    </row>
    <row r="175" spans="3:6" ht="20.25" hidden="1" customHeight="1" thickBot="1" x14ac:dyDescent="0.3">
      <c r="C175" s="92" t="s">
        <v>450</v>
      </c>
      <c r="D175" s="92" t="s">
        <v>232</v>
      </c>
      <c r="F175" s="92"/>
    </row>
    <row r="176" spans="3:6" ht="20.25" hidden="1" customHeight="1" thickBot="1" x14ac:dyDescent="0.3">
      <c r="C176" s="92" t="s">
        <v>450</v>
      </c>
      <c r="D176" s="92" t="s">
        <v>233</v>
      </c>
      <c r="F176" s="92"/>
    </row>
    <row r="177" spans="3:6" ht="20.25" hidden="1" customHeight="1" thickBot="1" x14ac:dyDescent="0.3">
      <c r="C177" s="92" t="s">
        <v>450</v>
      </c>
      <c r="D177" s="92" t="s">
        <v>234</v>
      </c>
      <c r="F177" s="92"/>
    </row>
    <row r="178" spans="3:6" ht="20.25" hidden="1" customHeight="1" thickBot="1" x14ac:dyDescent="0.3">
      <c r="C178" s="92" t="s">
        <v>450</v>
      </c>
      <c r="D178" s="92" t="s">
        <v>236</v>
      </c>
      <c r="F178" s="92"/>
    </row>
    <row r="179" spans="3:6" ht="20.25" hidden="1" customHeight="1" thickBot="1" x14ac:dyDescent="0.3">
      <c r="C179" s="92" t="s">
        <v>450</v>
      </c>
      <c r="D179" s="92" t="s">
        <v>240</v>
      </c>
      <c r="F179" s="92"/>
    </row>
    <row r="180" spans="3:6" ht="20.25" hidden="1" customHeight="1" thickBot="1" x14ac:dyDescent="0.3">
      <c r="C180" s="92" t="s">
        <v>450</v>
      </c>
      <c r="D180" s="92" t="s">
        <v>242</v>
      </c>
      <c r="F180" s="92"/>
    </row>
    <row r="181" spans="3:6" ht="20.25" hidden="1" customHeight="1" thickBot="1" x14ac:dyDescent="0.3">
      <c r="C181" s="92" t="s">
        <v>450</v>
      </c>
      <c r="D181" s="92" t="s">
        <v>244</v>
      </c>
      <c r="F181" s="92"/>
    </row>
    <row r="182" spans="3:6" ht="20.25" hidden="1" customHeight="1" thickBot="1" x14ac:dyDescent="0.3">
      <c r="C182" s="92" t="s">
        <v>450</v>
      </c>
      <c r="D182" s="92" t="s">
        <v>248</v>
      </c>
      <c r="F182" s="92"/>
    </row>
    <row r="183" spans="3:6" ht="20.25" hidden="1" customHeight="1" thickBot="1" x14ac:dyDescent="0.3">
      <c r="C183" s="92" t="s">
        <v>450</v>
      </c>
      <c r="D183" s="92" t="s">
        <v>116</v>
      </c>
      <c r="F183" s="92"/>
    </row>
    <row r="184" spans="3:6" ht="20.25" hidden="1" customHeight="1" thickBot="1" x14ac:dyDescent="0.3">
      <c r="C184" s="92" t="s">
        <v>450</v>
      </c>
      <c r="D184" s="92" t="s">
        <v>250</v>
      </c>
      <c r="F184" s="92"/>
    </row>
    <row r="185" spans="3:6" ht="20.25" hidden="1" customHeight="1" thickBot="1" x14ac:dyDescent="0.3">
      <c r="C185" s="92" t="s">
        <v>450</v>
      </c>
      <c r="D185" s="92" t="s">
        <v>255</v>
      </c>
      <c r="F185" s="92"/>
    </row>
    <row r="186" spans="3:6" ht="20.25" hidden="1" customHeight="1" thickBot="1" x14ac:dyDescent="0.3">
      <c r="C186" s="92" t="s">
        <v>450</v>
      </c>
      <c r="D186" s="92" t="s">
        <v>251</v>
      </c>
      <c r="F186" s="92"/>
    </row>
    <row r="187" spans="3:6" ht="20.25" hidden="1" customHeight="1" thickBot="1" x14ac:dyDescent="0.3">
      <c r="C187" s="92" t="s">
        <v>450</v>
      </c>
      <c r="D187" s="92" t="s">
        <v>252</v>
      </c>
      <c r="F187" s="92"/>
    </row>
    <row r="188" spans="3:6" ht="20.25" hidden="1" customHeight="1" thickBot="1" x14ac:dyDescent="0.3">
      <c r="C188" s="92" t="s">
        <v>450</v>
      </c>
      <c r="D188" s="92" t="s">
        <v>254</v>
      </c>
      <c r="F188" s="92"/>
    </row>
    <row r="189" spans="3:6" ht="20.25" hidden="1" customHeight="1" thickBot="1" x14ac:dyDescent="0.3">
      <c r="C189" s="92" t="s">
        <v>450</v>
      </c>
      <c r="D189" s="92" t="s">
        <v>30</v>
      </c>
      <c r="F189" s="92"/>
    </row>
    <row r="190" spans="3:6" ht="20.25" hidden="1" customHeight="1" thickBot="1" x14ac:dyDescent="0.3">
      <c r="C190" s="92" t="s">
        <v>450</v>
      </c>
      <c r="D190" s="92" t="s">
        <v>1027</v>
      </c>
      <c r="F190" s="92"/>
    </row>
    <row r="191" spans="3:6" ht="20.25" hidden="1" customHeight="1" thickBot="1" x14ac:dyDescent="0.3">
      <c r="C191" s="92" t="s">
        <v>450</v>
      </c>
      <c r="D191" s="92" t="s">
        <v>256</v>
      </c>
      <c r="F191" s="92"/>
    </row>
    <row r="192" spans="3:6" ht="20.25" hidden="1" customHeight="1" thickBot="1" x14ac:dyDescent="0.3">
      <c r="C192" s="92" t="s">
        <v>450</v>
      </c>
      <c r="D192" s="92" t="s">
        <v>257</v>
      </c>
      <c r="F192" s="92"/>
    </row>
    <row r="193" spans="3:6" ht="20.25" hidden="1" customHeight="1" thickBot="1" x14ac:dyDescent="0.3">
      <c r="C193" s="92" t="s">
        <v>450</v>
      </c>
      <c r="D193" s="92" t="s">
        <v>258</v>
      </c>
      <c r="F193" s="92"/>
    </row>
    <row r="194" spans="3:6" ht="20.25" hidden="1" customHeight="1" thickBot="1" x14ac:dyDescent="0.3">
      <c r="C194" s="92" t="s">
        <v>450</v>
      </c>
      <c r="D194" s="92" t="s">
        <v>259</v>
      </c>
      <c r="F194" s="92"/>
    </row>
    <row r="195" spans="3:6" ht="20.25" hidden="1" customHeight="1" thickBot="1" x14ac:dyDescent="0.3">
      <c r="C195" s="92" t="s">
        <v>450</v>
      </c>
      <c r="D195" s="92" t="s">
        <v>260</v>
      </c>
      <c r="F195" s="92"/>
    </row>
    <row r="196" spans="3:6" ht="20.25" hidden="1" customHeight="1" thickBot="1" x14ac:dyDescent="0.3">
      <c r="C196" s="92" t="s">
        <v>450</v>
      </c>
      <c r="D196" s="92" t="s">
        <v>167</v>
      </c>
      <c r="F196" s="92"/>
    </row>
    <row r="197" spans="3:6" ht="20.25" hidden="1" customHeight="1" thickBot="1" x14ac:dyDescent="0.3">
      <c r="C197" s="92" t="s">
        <v>450</v>
      </c>
      <c r="D197" s="92" t="s">
        <v>162</v>
      </c>
      <c r="F197" s="92"/>
    </row>
    <row r="198" spans="3:6" ht="20.25" hidden="1" customHeight="1" thickBot="1" x14ac:dyDescent="0.3">
      <c r="C198" s="92" t="s">
        <v>450</v>
      </c>
      <c r="D198" s="92" t="s">
        <v>68</v>
      </c>
      <c r="F198" s="92"/>
    </row>
    <row r="199" spans="3:6" ht="20.25" hidden="1" customHeight="1" thickBot="1" x14ac:dyDescent="0.3">
      <c r="C199" s="92" t="s">
        <v>450</v>
      </c>
      <c r="D199" s="92" t="s">
        <v>262</v>
      </c>
      <c r="F199" s="92"/>
    </row>
    <row r="200" spans="3:6" ht="20.25" hidden="1" customHeight="1" thickBot="1" x14ac:dyDescent="0.3">
      <c r="C200" s="92" t="s">
        <v>450</v>
      </c>
      <c r="D200" s="92" t="s">
        <v>263</v>
      </c>
      <c r="F200" s="92"/>
    </row>
    <row r="201" spans="3:6" ht="20.25" hidden="1" customHeight="1" thickBot="1" x14ac:dyDescent="0.3">
      <c r="C201" s="92" t="s">
        <v>450</v>
      </c>
      <c r="D201" s="92" t="s">
        <v>265</v>
      </c>
      <c r="F201" s="92"/>
    </row>
    <row r="202" spans="3:6" ht="20.25" hidden="1" customHeight="1" thickBot="1" x14ac:dyDescent="0.3">
      <c r="C202" s="92" t="s">
        <v>450</v>
      </c>
      <c r="D202" s="92" t="s">
        <v>266</v>
      </c>
      <c r="F202" s="92"/>
    </row>
    <row r="203" spans="3:6" ht="20.25" hidden="1" customHeight="1" thickBot="1" x14ac:dyDescent="0.3">
      <c r="C203" s="92" t="s">
        <v>450</v>
      </c>
      <c r="D203" s="92" t="s">
        <v>1028</v>
      </c>
      <c r="F203" s="92"/>
    </row>
    <row r="204" spans="3:6" ht="20.25" hidden="1" customHeight="1" thickBot="1" x14ac:dyDescent="0.3">
      <c r="C204" s="92" t="s">
        <v>450</v>
      </c>
      <c r="D204" s="92" t="s">
        <v>267</v>
      </c>
      <c r="F204" s="92"/>
    </row>
    <row r="205" spans="3:6" ht="20.25" hidden="1" customHeight="1" thickBot="1" x14ac:dyDescent="0.3">
      <c r="C205" s="92" t="s">
        <v>450</v>
      </c>
      <c r="D205" s="92" t="s">
        <v>268</v>
      </c>
      <c r="F205" s="92"/>
    </row>
    <row r="206" spans="3:6" ht="20.25" hidden="1" customHeight="1" thickBot="1" x14ac:dyDescent="0.3">
      <c r="C206" s="92" t="s">
        <v>450</v>
      </c>
      <c r="D206" s="92" t="s">
        <v>269</v>
      </c>
      <c r="F206" s="92"/>
    </row>
    <row r="207" spans="3:6" ht="20.25" hidden="1" customHeight="1" thickBot="1" x14ac:dyDescent="0.3">
      <c r="C207" s="92" t="s">
        <v>450</v>
      </c>
      <c r="D207" s="92" t="s">
        <v>270</v>
      </c>
      <c r="F207" s="92"/>
    </row>
    <row r="208" spans="3:6" ht="20.25" hidden="1" customHeight="1" thickBot="1" x14ac:dyDescent="0.3">
      <c r="C208" s="92" t="s">
        <v>217</v>
      </c>
      <c r="D208" s="92" t="s">
        <v>272</v>
      </c>
      <c r="F208" s="92"/>
    </row>
    <row r="209" spans="3:6" ht="20.25" hidden="1" customHeight="1" thickBot="1" x14ac:dyDescent="0.3">
      <c r="C209" s="92" t="s">
        <v>217</v>
      </c>
      <c r="D209" s="92" t="s">
        <v>153</v>
      </c>
      <c r="F209" s="92"/>
    </row>
    <row r="210" spans="3:6" ht="20.25" hidden="1" customHeight="1" thickBot="1" x14ac:dyDescent="0.3">
      <c r="C210" s="92" t="s">
        <v>217</v>
      </c>
      <c r="D210" s="92" t="s">
        <v>273</v>
      </c>
      <c r="F210" s="92"/>
    </row>
    <row r="211" spans="3:6" ht="20.25" hidden="1" customHeight="1" thickBot="1" x14ac:dyDescent="0.3">
      <c r="C211" s="92" t="s">
        <v>217</v>
      </c>
      <c r="D211" s="92" t="s">
        <v>124</v>
      </c>
      <c r="F211" s="92"/>
    </row>
    <row r="212" spans="3:6" ht="20.25" hidden="1" customHeight="1" thickBot="1" x14ac:dyDescent="0.3">
      <c r="C212" s="92" t="s">
        <v>217</v>
      </c>
      <c r="D212" s="92" t="s">
        <v>274</v>
      </c>
      <c r="F212" s="92"/>
    </row>
    <row r="213" spans="3:6" ht="20.25" hidden="1" customHeight="1" thickBot="1" x14ac:dyDescent="0.3">
      <c r="C213" s="92" t="s">
        <v>217</v>
      </c>
      <c r="D213" s="92" t="s">
        <v>275</v>
      </c>
      <c r="F213" s="92"/>
    </row>
    <row r="214" spans="3:6" ht="20.25" hidden="1" customHeight="1" thickBot="1" x14ac:dyDescent="0.3">
      <c r="C214" s="92" t="s">
        <v>217</v>
      </c>
      <c r="D214" s="92" t="s">
        <v>276</v>
      </c>
      <c r="F214" s="92"/>
    </row>
    <row r="215" spans="3:6" ht="20.25" hidden="1" customHeight="1" thickBot="1" x14ac:dyDescent="0.3">
      <c r="C215" s="92" t="s">
        <v>217</v>
      </c>
      <c r="D215" s="92" t="s">
        <v>217</v>
      </c>
      <c r="F215" s="92"/>
    </row>
    <row r="216" spans="3:6" ht="20.25" hidden="1" customHeight="1" thickBot="1" x14ac:dyDescent="0.3">
      <c r="C216" s="92" t="s">
        <v>217</v>
      </c>
      <c r="D216" s="92" t="s">
        <v>56</v>
      </c>
      <c r="F216" s="92"/>
    </row>
    <row r="217" spans="3:6" ht="20.25" hidden="1" customHeight="1" thickBot="1" x14ac:dyDescent="0.3">
      <c r="C217" s="92" t="s">
        <v>217</v>
      </c>
      <c r="D217" s="92" t="s">
        <v>178</v>
      </c>
      <c r="F217" s="92"/>
    </row>
    <row r="218" spans="3:6" ht="20.25" hidden="1" customHeight="1" thickBot="1" x14ac:dyDescent="0.3">
      <c r="C218" s="92" t="s">
        <v>217</v>
      </c>
      <c r="D218" s="92" t="s">
        <v>278</v>
      </c>
      <c r="F218" s="92"/>
    </row>
    <row r="219" spans="3:6" ht="20.25" hidden="1" customHeight="1" thickBot="1" x14ac:dyDescent="0.3">
      <c r="C219" s="92" t="s">
        <v>217</v>
      </c>
      <c r="D219" s="92" t="s">
        <v>62</v>
      </c>
      <c r="F219" s="92"/>
    </row>
    <row r="220" spans="3:6" ht="20.25" hidden="1" customHeight="1" thickBot="1" x14ac:dyDescent="0.3">
      <c r="C220" s="92" t="s">
        <v>217</v>
      </c>
      <c r="D220" s="92" t="s">
        <v>279</v>
      </c>
      <c r="F220" s="92"/>
    </row>
    <row r="221" spans="3:6" ht="20.25" hidden="1" customHeight="1" thickBot="1" x14ac:dyDescent="0.3">
      <c r="C221" s="92" t="s">
        <v>217</v>
      </c>
      <c r="D221" s="92" t="s">
        <v>281</v>
      </c>
      <c r="F221" s="92"/>
    </row>
    <row r="222" spans="3:6" ht="20.25" hidden="1" customHeight="1" thickBot="1" x14ac:dyDescent="0.3">
      <c r="C222" s="92" t="s">
        <v>217</v>
      </c>
      <c r="D222" s="92" t="s">
        <v>282</v>
      </c>
      <c r="F222" s="92"/>
    </row>
    <row r="223" spans="3:6" ht="20.25" hidden="1" customHeight="1" thickBot="1" x14ac:dyDescent="0.3">
      <c r="C223" s="92" t="s">
        <v>217</v>
      </c>
      <c r="D223" s="92" t="s">
        <v>283</v>
      </c>
      <c r="F223" s="92"/>
    </row>
    <row r="224" spans="3:6" ht="20.25" hidden="1" customHeight="1" thickBot="1" x14ac:dyDescent="0.3">
      <c r="C224" s="92" t="s">
        <v>217</v>
      </c>
      <c r="D224" s="92" t="s">
        <v>298</v>
      </c>
      <c r="F224" s="92"/>
    </row>
    <row r="225" spans="3:6" ht="20.25" hidden="1" customHeight="1" thickBot="1" x14ac:dyDescent="0.3">
      <c r="C225" s="92" t="s">
        <v>217</v>
      </c>
      <c r="D225" s="92" t="s">
        <v>284</v>
      </c>
      <c r="F225" s="92"/>
    </row>
    <row r="226" spans="3:6" ht="20.25" hidden="1" customHeight="1" thickBot="1" x14ac:dyDescent="0.3">
      <c r="C226" s="92" t="s">
        <v>217</v>
      </c>
      <c r="D226" s="92" t="s">
        <v>286</v>
      </c>
      <c r="F226" s="92"/>
    </row>
    <row r="227" spans="3:6" ht="20.25" hidden="1" customHeight="1" thickBot="1" x14ac:dyDescent="0.3">
      <c r="C227" s="92" t="s">
        <v>217</v>
      </c>
      <c r="D227" s="92" t="s">
        <v>288</v>
      </c>
      <c r="F227" s="92"/>
    </row>
    <row r="228" spans="3:6" ht="20.25" hidden="1" customHeight="1" thickBot="1" x14ac:dyDescent="0.3">
      <c r="C228" s="92" t="s">
        <v>217</v>
      </c>
      <c r="D228" s="92" t="s">
        <v>289</v>
      </c>
      <c r="F228" s="92"/>
    </row>
    <row r="229" spans="3:6" ht="20.25" hidden="1" customHeight="1" thickBot="1" x14ac:dyDescent="0.3">
      <c r="C229" s="92" t="s">
        <v>217</v>
      </c>
      <c r="D229" s="92" t="s">
        <v>299</v>
      </c>
      <c r="F229" s="92"/>
    </row>
    <row r="230" spans="3:6" ht="20.25" hidden="1" customHeight="1" thickBot="1" x14ac:dyDescent="0.3">
      <c r="C230" s="92" t="s">
        <v>217</v>
      </c>
      <c r="D230" s="92" t="s">
        <v>290</v>
      </c>
      <c r="F230" s="92"/>
    </row>
    <row r="231" spans="3:6" ht="20.25" hidden="1" customHeight="1" thickBot="1" x14ac:dyDescent="0.3">
      <c r="C231" s="92" t="s">
        <v>217</v>
      </c>
      <c r="D231" s="92" t="s">
        <v>291</v>
      </c>
      <c r="F231" s="92"/>
    </row>
    <row r="232" spans="3:6" ht="20.25" hidden="1" customHeight="1" thickBot="1" x14ac:dyDescent="0.3">
      <c r="C232" s="92" t="s">
        <v>217</v>
      </c>
      <c r="D232" s="92" t="s">
        <v>292</v>
      </c>
      <c r="F232" s="92"/>
    </row>
    <row r="233" spans="3:6" ht="20.25" hidden="1" customHeight="1" thickBot="1" x14ac:dyDescent="0.3">
      <c r="C233" s="92" t="s">
        <v>217</v>
      </c>
      <c r="D233" s="92" t="s">
        <v>293</v>
      </c>
      <c r="F233" s="92"/>
    </row>
    <row r="234" spans="3:6" ht="20.25" hidden="1" customHeight="1" thickBot="1" x14ac:dyDescent="0.3">
      <c r="C234" s="92" t="s">
        <v>217</v>
      </c>
      <c r="D234" s="92" t="s">
        <v>294</v>
      </c>
      <c r="F234" s="92"/>
    </row>
    <row r="235" spans="3:6" ht="20.25" hidden="1" customHeight="1" thickBot="1" x14ac:dyDescent="0.3">
      <c r="C235" s="92" t="s">
        <v>217</v>
      </c>
      <c r="D235" s="92" t="s">
        <v>295</v>
      </c>
      <c r="F235" s="92"/>
    </row>
    <row r="236" spans="3:6" ht="20.25" hidden="1" customHeight="1" thickBot="1" x14ac:dyDescent="0.3">
      <c r="C236" s="92" t="s">
        <v>217</v>
      </c>
      <c r="D236" s="92" t="s">
        <v>296</v>
      </c>
      <c r="F236" s="92"/>
    </row>
    <row r="237" spans="3:6" ht="20.25" hidden="1" customHeight="1" thickBot="1" x14ac:dyDescent="0.3">
      <c r="C237" s="92" t="s">
        <v>217</v>
      </c>
      <c r="D237" s="92" t="s">
        <v>297</v>
      </c>
      <c r="F237" s="92"/>
    </row>
    <row r="238" spans="3:6" ht="20.25" hidden="1" customHeight="1" thickBot="1" x14ac:dyDescent="0.3">
      <c r="C238" s="92" t="s">
        <v>217</v>
      </c>
      <c r="D238" s="92" t="s">
        <v>300</v>
      </c>
      <c r="F238" s="92"/>
    </row>
    <row r="239" spans="3:6" ht="20.25" hidden="1" customHeight="1" thickBot="1" x14ac:dyDescent="0.3">
      <c r="C239" s="92" t="s">
        <v>217</v>
      </c>
      <c r="D239" s="92" t="s">
        <v>302</v>
      </c>
      <c r="F239" s="92"/>
    </row>
    <row r="240" spans="3:6" ht="20.25" hidden="1" customHeight="1" thickBot="1" x14ac:dyDescent="0.3">
      <c r="C240" s="92" t="s">
        <v>217</v>
      </c>
      <c r="D240" s="92" t="s">
        <v>303</v>
      </c>
      <c r="F240" s="92"/>
    </row>
    <row r="241" spans="3:6" ht="20.25" hidden="1" customHeight="1" thickBot="1" x14ac:dyDescent="0.3">
      <c r="C241" s="92" t="s">
        <v>217</v>
      </c>
      <c r="D241" s="92" t="s">
        <v>304</v>
      </c>
      <c r="F241" s="92"/>
    </row>
    <row r="242" spans="3:6" ht="20.25" hidden="1" customHeight="1" thickBot="1" x14ac:dyDescent="0.3">
      <c r="C242" s="92" t="s">
        <v>217</v>
      </c>
      <c r="D242" s="92" t="s">
        <v>305</v>
      </c>
      <c r="F242" s="92"/>
    </row>
    <row r="243" spans="3:6" ht="20.25" hidden="1" customHeight="1" thickBot="1" x14ac:dyDescent="0.3">
      <c r="C243" s="92" t="s">
        <v>217</v>
      </c>
      <c r="D243" s="92" t="s">
        <v>306</v>
      </c>
      <c r="F243" s="92"/>
    </row>
    <row r="244" spans="3:6" ht="20.25" hidden="1" customHeight="1" thickBot="1" x14ac:dyDescent="0.3">
      <c r="C244" s="92" t="s">
        <v>217</v>
      </c>
      <c r="D244" s="92" t="s">
        <v>1029</v>
      </c>
      <c r="F244" s="92"/>
    </row>
    <row r="245" spans="3:6" ht="20.25" hidden="1" customHeight="1" thickBot="1" x14ac:dyDescent="0.3">
      <c r="C245" s="92" t="s">
        <v>217</v>
      </c>
      <c r="D245" s="92" t="s">
        <v>307</v>
      </c>
      <c r="F245" s="92"/>
    </row>
    <row r="246" spans="3:6" ht="20.25" hidden="1" customHeight="1" thickBot="1" x14ac:dyDescent="0.3">
      <c r="C246" s="92" t="s">
        <v>217</v>
      </c>
      <c r="D246" s="92" t="s">
        <v>308</v>
      </c>
      <c r="F246" s="92"/>
    </row>
    <row r="247" spans="3:6" ht="20.25" hidden="1" customHeight="1" thickBot="1" x14ac:dyDescent="0.3">
      <c r="C247" s="92" t="s">
        <v>217</v>
      </c>
      <c r="D247" s="92" t="s">
        <v>309</v>
      </c>
      <c r="F247" s="92"/>
    </row>
    <row r="248" spans="3:6" ht="20.25" hidden="1" customHeight="1" thickBot="1" x14ac:dyDescent="0.3">
      <c r="C248" s="92" t="s">
        <v>217</v>
      </c>
      <c r="D248" s="92" t="s">
        <v>311</v>
      </c>
      <c r="F248" s="92"/>
    </row>
    <row r="249" spans="3:6" ht="20.25" hidden="1" customHeight="1" thickBot="1" x14ac:dyDescent="0.3">
      <c r="C249" s="92" t="s">
        <v>217</v>
      </c>
      <c r="D249" s="92" t="s">
        <v>312</v>
      </c>
      <c r="F249" s="92"/>
    </row>
    <row r="250" spans="3:6" ht="20.25" hidden="1" customHeight="1" thickBot="1" x14ac:dyDescent="0.3">
      <c r="C250" s="92" t="s">
        <v>217</v>
      </c>
      <c r="D250" s="92" t="s">
        <v>314</v>
      </c>
      <c r="F250" s="92"/>
    </row>
    <row r="251" spans="3:6" ht="20.25" hidden="1" customHeight="1" thickBot="1" x14ac:dyDescent="0.3">
      <c r="C251" s="92" t="s">
        <v>217</v>
      </c>
      <c r="D251" s="92" t="s">
        <v>315</v>
      </c>
      <c r="F251" s="92"/>
    </row>
    <row r="252" spans="3:6" ht="20.25" hidden="1" customHeight="1" thickBot="1" x14ac:dyDescent="0.3">
      <c r="C252" s="92" t="s">
        <v>217</v>
      </c>
      <c r="D252" s="92" t="s">
        <v>114</v>
      </c>
      <c r="F252" s="92"/>
    </row>
    <row r="253" spans="3:6" ht="20.25" hidden="1" customHeight="1" thickBot="1" x14ac:dyDescent="0.3">
      <c r="C253" s="92" t="s">
        <v>217</v>
      </c>
      <c r="D253" s="92" t="s">
        <v>317</v>
      </c>
      <c r="F253" s="92"/>
    </row>
    <row r="254" spans="3:6" ht="20.25" hidden="1" customHeight="1" thickBot="1" x14ac:dyDescent="0.3">
      <c r="C254" s="92" t="s">
        <v>217</v>
      </c>
      <c r="D254" s="92" t="s">
        <v>318</v>
      </c>
      <c r="F254" s="92"/>
    </row>
    <row r="255" spans="3:6" ht="20.25" hidden="1" customHeight="1" thickBot="1" x14ac:dyDescent="0.3">
      <c r="C255" s="92" t="s">
        <v>217</v>
      </c>
      <c r="D255" s="92" t="s">
        <v>235</v>
      </c>
      <c r="F255" s="92"/>
    </row>
    <row r="256" spans="3:6" ht="20.25" hidden="1" customHeight="1" thickBot="1" x14ac:dyDescent="0.3">
      <c r="C256" s="92" t="s">
        <v>217</v>
      </c>
      <c r="D256" s="92" t="s">
        <v>316</v>
      </c>
      <c r="F256" s="92"/>
    </row>
    <row r="257" spans="3:6" ht="20.25" hidden="1" customHeight="1" thickBot="1" x14ac:dyDescent="0.3">
      <c r="C257" s="92" t="s">
        <v>217</v>
      </c>
      <c r="D257" s="92" t="s">
        <v>320</v>
      </c>
      <c r="F257" s="92"/>
    </row>
    <row r="258" spans="3:6" ht="20.25" hidden="1" customHeight="1" thickBot="1" x14ac:dyDescent="0.3">
      <c r="C258" s="92" t="s">
        <v>217</v>
      </c>
      <c r="D258" s="92" t="s">
        <v>321</v>
      </c>
      <c r="F258" s="92"/>
    </row>
    <row r="259" spans="3:6" ht="20.25" hidden="1" customHeight="1" thickBot="1" x14ac:dyDescent="0.3">
      <c r="C259" s="92" t="s">
        <v>217</v>
      </c>
      <c r="D259" s="92" t="s">
        <v>322</v>
      </c>
      <c r="F259" s="92"/>
    </row>
    <row r="260" spans="3:6" ht="20.25" hidden="1" customHeight="1" thickBot="1" x14ac:dyDescent="0.3">
      <c r="C260" s="92" t="s">
        <v>217</v>
      </c>
      <c r="D260" s="92" t="s">
        <v>323</v>
      </c>
      <c r="F260" s="92"/>
    </row>
    <row r="261" spans="3:6" ht="20.25" hidden="1" customHeight="1" thickBot="1" x14ac:dyDescent="0.3">
      <c r="C261" s="92" t="s">
        <v>217</v>
      </c>
      <c r="D261" s="92" t="s">
        <v>324</v>
      </c>
      <c r="F261" s="92"/>
    </row>
    <row r="262" spans="3:6" ht="20.25" hidden="1" customHeight="1" thickBot="1" x14ac:dyDescent="0.3">
      <c r="C262" s="92" t="s">
        <v>217</v>
      </c>
      <c r="D262" s="92" t="s">
        <v>325</v>
      </c>
      <c r="F262" s="92"/>
    </row>
    <row r="263" spans="3:6" ht="20.25" hidden="1" customHeight="1" thickBot="1" x14ac:dyDescent="0.3">
      <c r="C263" s="92" t="s">
        <v>217</v>
      </c>
      <c r="D263" s="92" t="s">
        <v>326</v>
      </c>
      <c r="F263" s="92"/>
    </row>
    <row r="264" spans="3:6" ht="20.25" hidden="1" customHeight="1" thickBot="1" x14ac:dyDescent="0.3">
      <c r="C264" s="92" t="s">
        <v>217</v>
      </c>
      <c r="D264" s="92" t="s">
        <v>327</v>
      </c>
      <c r="F264" s="92"/>
    </row>
    <row r="265" spans="3:6" ht="20.25" hidden="1" customHeight="1" thickBot="1" x14ac:dyDescent="0.3">
      <c r="C265" s="92" t="s">
        <v>217</v>
      </c>
      <c r="D265" s="92" t="s">
        <v>328</v>
      </c>
      <c r="F265" s="92"/>
    </row>
    <row r="266" spans="3:6" ht="20.25" hidden="1" customHeight="1" thickBot="1" x14ac:dyDescent="0.3">
      <c r="C266" s="92" t="s">
        <v>217</v>
      </c>
      <c r="D266" s="92" t="s">
        <v>329</v>
      </c>
      <c r="F266" s="92"/>
    </row>
    <row r="267" spans="3:6" ht="20.25" hidden="1" customHeight="1" thickBot="1" x14ac:dyDescent="0.3">
      <c r="C267" s="92" t="s">
        <v>217</v>
      </c>
      <c r="D267" s="92" t="s">
        <v>330</v>
      </c>
      <c r="F267" s="92"/>
    </row>
    <row r="268" spans="3:6" ht="20.25" hidden="1" customHeight="1" thickBot="1" x14ac:dyDescent="0.3">
      <c r="C268" s="92" t="s">
        <v>217</v>
      </c>
      <c r="D268" s="92" t="s">
        <v>331</v>
      </c>
      <c r="F268" s="92"/>
    </row>
    <row r="269" spans="3:6" ht="20.25" hidden="1" customHeight="1" thickBot="1" x14ac:dyDescent="0.3">
      <c r="C269" s="92" t="s">
        <v>217</v>
      </c>
      <c r="D269" s="92" t="s">
        <v>333</v>
      </c>
      <c r="F269" s="92"/>
    </row>
    <row r="270" spans="3:6" ht="20.25" hidden="1" customHeight="1" thickBot="1" x14ac:dyDescent="0.3">
      <c r="C270" s="92" t="s">
        <v>217</v>
      </c>
      <c r="D270" s="92" t="s">
        <v>334</v>
      </c>
      <c r="F270" s="92"/>
    </row>
    <row r="271" spans="3:6" ht="20.25" hidden="1" customHeight="1" thickBot="1" x14ac:dyDescent="0.3">
      <c r="C271" s="92" t="s">
        <v>217</v>
      </c>
      <c r="D271" s="92" t="s">
        <v>335</v>
      </c>
      <c r="F271" s="92"/>
    </row>
    <row r="272" spans="3:6" ht="20.25" hidden="1" customHeight="1" thickBot="1" x14ac:dyDescent="0.3">
      <c r="C272" s="92" t="s">
        <v>217</v>
      </c>
      <c r="D272" s="92" t="s">
        <v>336</v>
      </c>
      <c r="F272" s="92"/>
    </row>
    <row r="273" spans="3:6" ht="20.25" hidden="1" customHeight="1" thickBot="1" x14ac:dyDescent="0.3">
      <c r="C273" s="92" t="s">
        <v>217</v>
      </c>
      <c r="D273" s="92" t="s">
        <v>338</v>
      </c>
      <c r="F273" s="92"/>
    </row>
    <row r="274" spans="3:6" ht="20.25" hidden="1" customHeight="1" thickBot="1" x14ac:dyDescent="0.3">
      <c r="C274" s="92" t="s">
        <v>217</v>
      </c>
      <c r="D274" s="92" t="s">
        <v>339</v>
      </c>
      <c r="F274" s="92"/>
    </row>
    <row r="275" spans="3:6" ht="20.25" hidden="1" customHeight="1" thickBot="1" x14ac:dyDescent="0.3">
      <c r="C275" s="92" t="s">
        <v>217</v>
      </c>
      <c r="D275" s="92" t="s">
        <v>340</v>
      </c>
      <c r="F275" s="92"/>
    </row>
    <row r="276" spans="3:6" ht="20.25" hidden="1" customHeight="1" thickBot="1" x14ac:dyDescent="0.3">
      <c r="C276" s="92" t="s">
        <v>217</v>
      </c>
      <c r="D276" s="92" t="s">
        <v>341</v>
      </c>
      <c r="F276" s="92"/>
    </row>
    <row r="277" spans="3:6" ht="20.25" hidden="1" customHeight="1" thickBot="1" x14ac:dyDescent="0.3">
      <c r="C277" s="92" t="s">
        <v>217</v>
      </c>
      <c r="D277" s="92" t="s">
        <v>342</v>
      </c>
      <c r="F277" s="92"/>
    </row>
    <row r="278" spans="3:6" ht="20.25" hidden="1" customHeight="1" thickBot="1" x14ac:dyDescent="0.3">
      <c r="C278" s="92" t="s">
        <v>217</v>
      </c>
      <c r="D278" s="92" t="s">
        <v>343</v>
      </c>
      <c r="F278" s="92"/>
    </row>
    <row r="279" spans="3:6" ht="20.25" hidden="1" customHeight="1" thickBot="1" x14ac:dyDescent="0.3">
      <c r="C279" s="92" t="s">
        <v>217</v>
      </c>
      <c r="D279" s="92" t="s">
        <v>344</v>
      </c>
      <c r="F279" s="92"/>
    </row>
    <row r="280" spans="3:6" ht="20.25" hidden="1" customHeight="1" thickBot="1" x14ac:dyDescent="0.3">
      <c r="C280" s="92" t="s">
        <v>217</v>
      </c>
      <c r="D280" s="92" t="s">
        <v>345</v>
      </c>
      <c r="F280" s="92"/>
    </row>
    <row r="281" spans="3:6" ht="20.25" hidden="1" customHeight="1" thickBot="1" x14ac:dyDescent="0.3">
      <c r="C281" s="92" t="s">
        <v>217</v>
      </c>
      <c r="D281" s="92" t="s">
        <v>346</v>
      </c>
      <c r="F281" s="92"/>
    </row>
    <row r="282" spans="3:6" ht="20.25" hidden="1" customHeight="1" thickBot="1" x14ac:dyDescent="0.3">
      <c r="C282" s="92" t="s">
        <v>217</v>
      </c>
      <c r="D282" s="92" t="s">
        <v>347</v>
      </c>
      <c r="F282" s="92"/>
    </row>
    <row r="283" spans="3:6" ht="20.25" hidden="1" customHeight="1" thickBot="1" x14ac:dyDescent="0.3">
      <c r="C283" s="92" t="s">
        <v>217</v>
      </c>
      <c r="D283" s="92" t="s">
        <v>348</v>
      </c>
      <c r="F283" s="92"/>
    </row>
    <row r="284" spans="3:6" ht="20.25" hidden="1" customHeight="1" thickBot="1" x14ac:dyDescent="0.3">
      <c r="C284" s="92" t="s">
        <v>217</v>
      </c>
      <c r="D284" s="92" t="s">
        <v>349</v>
      </c>
      <c r="F284" s="92"/>
    </row>
    <row r="285" spans="3:6" ht="20.25" hidden="1" customHeight="1" thickBot="1" x14ac:dyDescent="0.3">
      <c r="C285" s="92" t="s">
        <v>217</v>
      </c>
      <c r="D285" s="92" t="s">
        <v>351</v>
      </c>
      <c r="F285" s="92"/>
    </row>
    <row r="286" spans="3:6" ht="20.25" hidden="1" customHeight="1" thickBot="1" x14ac:dyDescent="0.3">
      <c r="C286" s="92" t="s">
        <v>217</v>
      </c>
      <c r="D286" s="92" t="s">
        <v>352</v>
      </c>
      <c r="F286" s="92"/>
    </row>
    <row r="287" spans="3:6" ht="20.25" hidden="1" customHeight="1" thickBot="1" x14ac:dyDescent="0.3">
      <c r="C287" s="92" t="s">
        <v>217</v>
      </c>
      <c r="D287" s="92" t="s">
        <v>354</v>
      </c>
      <c r="F287" s="92"/>
    </row>
    <row r="288" spans="3:6" ht="20.25" hidden="1" customHeight="1" thickBot="1" x14ac:dyDescent="0.3">
      <c r="C288" s="92" t="s">
        <v>217</v>
      </c>
      <c r="D288" s="92" t="s">
        <v>355</v>
      </c>
      <c r="F288" s="92"/>
    </row>
    <row r="289" spans="3:6" ht="20.25" hidden="1" customHeight="1" thickBot="1" x14ac:dyDescent="0.3">
      <c r="C289" s="92" t="s">
        <v>217</v>
      </c>
      <c r="D289" s="92" t="s">
        <v>356</v>
      </c>
      <c r="F289" s="92"/>
    </row>
    <row r="290" spans="3:6" ht="20.25" hidden="1" customHeight="1" thickBot="1" x14ac:dyDescent="0.3">
      <c r="C290" s="92" t="s">
        <v>217</v>
      </c>
      <c r="D290" s="92" t="s">
        <v>247</v>
      </c>
      <c r="F290" s="92"/>
    </row>
    <row r="291" spans="3:6" ht="20.25" hidden="1" customHeight="1" thickBot="1" x14ac:dyDescent="0.3">
      <c r="C291" s="92" t="s">
        <v>217</v>
      </c>
      <c r="D291" s="92" t="s">
        <v>358</v>
      </c>
      <c r="F291" s="92"/>
    </row>
    <row r="292" spans="3:6" ht="20.25" hidden="1" customHeight="1" thickBot="1" x14ac:dyDescent="0.3">
      <c r="C292" s="92" t="s">
        <v>217</v>
      </c>
      <c r="D292" s="92" t="s">
        <v>359</v>
      </c>
      <c r="F292" s="92"/>
    </row>
    <row r="293" spans="3:6" ht="20.25" hidden="1" customHeight="1" thickBot="1" x14ac:dyDescent="0.3">
      <c r="C293" s="92" t="s">
        <v>217</v>
      </c>
      <c r="D293" s="92" t="s">
        <v>361</v>
      </c>
      <c r="F293" s="92"/>
    </row>
    <row r="294" spans="3:6" ht="20.25" hidden="1" customHeight="1" thickBot="1" x14ac:dyDescent="0.3">
      <c r="C294" s="92" t="s">
        <v>217</v>
      </c>
      <c r="D294" s="92" t="s">
        <v>362</v>
      </c>
      <c r="F294" s="92"/>
    </row>
    <row r="295" spans="3:6" ht="20.25" hidden="1" customHeight="1" thickBot="1" x14ac:dyDescent="0.3">
      <c r="C295" s="92" t="s">
        <v>217</v>
      </c>
      <c r="D295" s="92" t="s">
        <v>363</v>
      </c>
      <c r="F295" s="92"/>
    </row>
    <row r="296" spans="3:6" ht="20.25" hidden="1" customHeight="1" thickBot="1" x14ac:dyDescent="0.3">
      <c r="C296" s="92" t="s">
        <v>217</v>
      </c>
      <c r="D296" s="92" t="s">
        <v>360</v>
      </c>
      <c r="F296" s="92"/>
    </row>
    <row r="297" spans="3:6" ht="20.25" hidden="1" customHeight="1" thickBot="1" x14ac:dyDescent="0.3">
      <c r="C297" s="92" t="s">
        <v>217</v>
      </c>
      <c r="D297" s="92" t="s">
        <v>364</v>
      </c>
      <c r="F297" s="92"/>
    </row>
    <row r="298" spans="3:6" ht="20.25" hidden="1" customHeight="1" thickBot="1" x14ac:dyDescent="0.3">
      <c r="C298" s="92" t="s">
        <v>217</v>
      </c>
      <c r="D298" s="92" t="s">
        <v>365</v>
      </c>
      <c r="F298" s="92"/>
    </row>
    <row r="299" spans="3:6" ht="20.25" hidden="1" customHeight="1" thickBot="1" x14ac:dyDescent="0.3">
      <c r="C299" s="92" t="s">
        <v>217</v>
      </c>
      <c r="D299" s="92" t="s">
        <v>366</v>
      </c>
      <c r="F299" s="92"/>
    </row>
    <row r="300" spans="3:6" ht="20.25" hidden="1" customHeight="1" thickBot="1" x14ac:dyDescent="0.3">
      <c r="C300" s="92" t="s">
        <v>217</v>
      </c>
      <c r="D300" s="92" t="s">
        <v>367</v>
      </c>
      <c r="F300" s="92"/>
    </row>
    <row r="301" spans="3:6" ht="20.25" hidden="1" customHeight="1" thickBot="1" x14ac:dyDescent="0.3">
      <c r="C301" s="92" t="s">
        <v>217</v>
      </c>
      <c r="D301" s="92" t="s">
        <v>370</v>
      </c>
      <c r="F301" s="92"/>
    </row>
    <row r="302" spans="3:6" ht="20.25" hidden="1" customHeight="1" thickBot="1" x14ac:dyDescent="0.3">
      <c r="C302" s="92" t="s">
        <v>217</v>
      </c>
      <c r="D302" s="92" t="s">
        <v>368</v>
      </c>
      <c r="F302" s="92"/>
    </row>
    <row r="303" spans="3:6" ht="20.25" hidden="1" customHeight="1" thickBot="1" x14ac:dyDescent="0.3">
      <c r="C303" s="92" t="s">
        <v>217</v>
      </c>
      <c r="D303" s="92" t="s">
        <v>371</v>
      </c>
      <c r="F303" s="92"/>
    </row>
    <row r="304" spans="3:6" ht="20.25" hidden="1" customHeight="1" thickBot="1" x14ac:dyDescent="0.3">
      <c r="C304" s="92" t="s">
        <v>217</v>
      </c>
      <c r="D304" s="92" t="s">
        <v>372</v>
      </c>
      <c r="F304" s="92"/>
    </row>
    <row r="305" spans="3:6" ht="20.25" hidden="1" customHeight="1" thickBot="1" x14ac:dyDescent="0.3">
      <c r="C305" s="92" t="s">
        <v>217</v>
      </c>
      <c r="D305" s="92" t="s">
        <v>373</v>
      </c>
      <c r="F305" s="92"/>
    </row>
    <row r="306" spans="3:6" ht="20.25" hidden="1" customHeight="1" thickBot="1" x14ac:dyDescent="0.3">
      <c r="C306" s="92" t="s">
        <v>217</v>
      </c>
      <c r="D306" s="92" t="s">
        <v>375</v>
      </c>
      <c r="F306" s="92"/>
    </row>
    <row r="307" spans="3:6" ht="20.25" hidden="1" customHeight="1" thickBot="1" x14ac:dyDescent="0.3">
      <c r="C307" s="92" t="s">
        <v>217</v>
      </c>
      <c r="D307" s="92" t="s">
        <v>374</v>
      </c>
      <c r="F307" s="92"/>
    </row>
    <row r="308" spans="3:6" ht="20.25" hidden="1" customHeight="1" thickBot="1" x14ac:dyDescent="0.3">
      <c r="C308" s="92" t="s">
        <v>217</v>
      </c>
      <c r="D308" s="92" t="s">
        <v>376</v>
      </c>
      <c r="F308" s="92"/>
    </row>
    <row r="309" spans="3:6" ht="20.25" hidden="1" customHeight="1" thickBot="1" x14ac:dyDescent="0.3">
      <c r="C309" s="92" t="s">
        <v>217</v>
      </c>
      <c r="D309" s="92" t="s">
        <v>377</v>
      </c>
      <c r="F309" s="92"/>
    </row>
    <row r="310" spans="3:6" ht="20.25" hidden="1" customHeight="1" thickBot="1" x14ac:dyDescent="0.3">
      <c r="C310" s="92" t="s">
        <v>217</v>
      </c>
      <c r="D310" s="92" t="s">
        <v>378</v>
      </c>
      <c r="F310" s="92"/>
    </row>
    <row r="311" spans="3:6" ht="20.25" hidden="1" customHeight="1" thickBot="1" x14ac:dyDescent="0.3">
      <c r="C311" s="92" t="s">
        <v>217</v>
      </c>
      <c r="D311" s="92" t="s">
        <v>379</v>
      </c>
      <c r="F311" s="92"/>
    </row>
    <row r="312" spans="3:6" ht="20.25" hidden="1" customHeight="1" thickBot="1" x14ac:dyDescent="0.3">
      <c r="C312" s="92" t="s">
        <v>217</v>
      </c>
      <c r="D312" s="92" t="s">
        <v>380</v>
      </c>
      <c r="F312" s="92"/>
    </row>
    <row r="313" spans="3:6" ht="20.25" hidden="1" customHeight="1" thickBot="1" x14ac:dyDescent="0.3">
      <c r="C313" s="92" t="s">
        <v>217</v>
      </c>
      <c r="D313" s="92" t="s">
        <v>381</v>
      </c>
      <c r="F313" s="92"/>
    </row>
    <row r="314" spans="3:6" ht="20.25" hidden="1" customHeight="1" thickBot="1" x14ac:dyDescent="0.3">
      <c r="C314" s="92" t="s">
        <v>217</v>
      </c>
      <c r="D314" s="92" t="s">
        <v>382</v>
      </c>
      <c r="F314" s="92"/>
    </row>
    <row r="315" spans="3:6" ht="20.25" hidden="1" customHeight="1" thickBot="1" x14ac:dyDescent="0.3">
      <c r="C315" s="92" t="s">
        <v>217</v>
      </c>
      <c r="D315" s="92" t="s">
        <v>383</v>
      </c>
      <c r="F315" s="92"/>
    </row>
    <row r="316" spans="3:6" ht="20.25" hidden="1" customHeight="1" thickBot="1" x14ac:dyDescent="0.3">
      <c r="C316" s="92" t="s">
        <v>217</v>
      </c>
      <c r="D316" s="92" t="s">
        <v>384</v>
      </c>
      <c r="F316" s="92"/>
    </row>
    <row r="317" spans="3:6" ht="20.25" hidden="1" customHeight="1" thickBot="1" x14ac:dyDescent="0.3">
      <c r="C317" s="92" t="s">
        <v>217</v>
      </c>
      <c r="D317" s="92" t="s">
        <v>385</v>
      </c>
      <c r="F317" s="92"/>
    </row>
    <row r="318" spans="3:6" ht="20.25" hidden="1" customHeight="1" thickBot="1" x14ac:dyDescent="0.3">
      <c r="C318" s="92" t="s">
        <v>217</v>
      </c>
      <c r="D318" s="92" t="s">
        <v>386</v>
      </c>
      <c r="F318" s="92"/>
    </row>
    <row r="319" spans="3:6" ht="20.25" hidden="1" customHeight="1" thickBot="1" x14ac:dyDescent="0.3">
      <c r="C319" s="92" t="s">
        <v>217</v>
      </c>
      <c r="D319" s="92" t="s">
        <v>387</v>
      </c>
      <c r="F319" s="92"/>
    </row>
    <row r="320" spans="3:6" ht="20.25" hidden="1" customHeight="1" thickBot="1" x14ac:dyDescent="0.3">
      <c r="C320" s="92" t="s">
        <v>217</v>
      </c>
      <c r="D320" s="92" t="s">
        <v>388</v>
      </c>
      <c r="F320" s="92"/>
    </row>
    <row r="321" spans="3:6" ht="20.25" hidden="1" customHeight="1" thickBot="1" x14ac:dyDescent="0.3">
      <c r="C321" s="92" t="s">
        <v>217</v>
      </c>
      <c r="D321" s="92" t="s">
        <v>271</v>
      </c>
      <c r="F321" s="92"/>
    </row>
    <row r="322" spans="3:6" ht="20.25" hidden="1" customHeight="1" thickBot="1" x14ac:dyDescent="0.3">
      <c r="C322" s="92" t="s">
        <v>217</v>
      </c>
      <c r="D322" s="92" t="s">
        <v>389</v>
      </c>
      <c r="F322" s="92"/>
    </row>
    <row r="323" spans="3:6" ht="20.25" hidden="1" customHeight="1" thickBot="1" x14ac:dyDescent="0.3">
      <c r="C323" s="92" t="s">
        <v>217</v>
      </c>
      <c r="D323" s="92" t="s">
        <v>390</v>
      </c>
      <c r="F323" s="92"/>
    </row>
    <row r="324" spans="3:6" ht="20.25" hidden="1" customHeight="1" thickBot="1" x14ac:dyDescent="0.3">
      <c r="C324" s="92" t="s">
        <v>217</v>
      </c>
      <c r="D324" s="92" t="s">
        <v>391</v>
      </c>
      <c r="F324" s="92"/>
    </row>
    <row r="325" spans="3:6" ht="20.25" hidden="1" customHeight="1" thickBot="1" x14ac:dyDescent="0.3">
      <c r="C325" s="92" t="s">
        <v>217</v>
      </c>
      <c r="D325" s="92" t="s">
        <v>392</v>
      </c>
      <c r="F325" s="92"/>
    </row>
    <row r="326" spans="3:6" ht="20.25" hidden="1" customHeight="1" thickBot="1" x14ac:dyDescent="0.3">
      <c r="C326" s="92" t="s">
        <v>217</v>
      </c>
      <c r="D326" s="92" t="s">
        <v>1030</v>
      </c>
      <c r="F326" s="92"/>
    </row>
    <row r="327" spans="3:6" ht="20.25" hidden="1" customHeight="1" thickBot="1" x14ac:dyDescent="0.3">
      <c r="C327" s="92" t="s">
        <v>217</v>
      </c>
      <c r="D327" s="92" t="s">
        <v>394</v>
      </c>
      <c r="F327" s="92"/>
    </row>
    <row r="328" spans="3:6" ht="20.25" hidden="1" customHeight="1" thickBot="1" x14ac:dyDescent="0.3">
      <c r="C328" s="92" t="s">
        <v>217</v>
      </c>
      <c r="D328" s="92" t="s">
        <v>319</v>
      </c>
      <c r="F328" s="92"/>
    </row>
    <row r="329" spans="3:6" ht="20.25" hidden="1" customHeight="1" thickBot="1" x14ac:dyDescent="0.3">
      <c r="C329" s="92" t="s">
        <v>217</v>
      </c>
      <c r="D329" s="92" t="s">
        <v>395</v>
      </c>
      <c r="F329" s="92"/>
    </row>
    <row r="330" spans="3:6" ht="20.25" hidden="1" customHeight="1" thickBot="1" x14ac:dyDescent="0.3">
      <c r="C330" s="92" t="s">
        <v>217</v>
      </c>
      <c r="D330" s="92" t="s">
        <v>396</v>
      </c>
      <c r="F330" s="92"/>
    </row>
    <row r="331" spans="3:6" ht="20.25" hidden="1" customHeight="1" thickBot="1" x14ac:dyDescent="0.3">
      <c r="C331" s="92" t="s">
        <v>62</v>
      </c>
      <c r="D331" s="92" t="s">
        <v>397</v>
      </c>
      <c r="F331" s="92"/>
    </row>
    <row r="332" spans="3:6" ht="20.25" hidden="1" customHeight="1" thickBot="1" x14ac:dyDescent="0.3">
      <c r="C332" s="92" t="s">
        <v>62</v>
      </c>
      <c r="D332" s="92" t="s">
        <v>399</v>
      </c>
      <c r="F332" s="92"/>
    </row>
    <row r="333" spans="3:6" ht="20.25" hidden="1" customHeight="1" thickBot="1" x14ac:dyDescent="0.3">
      <c r="C333" s="92" t="s">
        <v>62</v>
      </c>
      <c r="D333" s="92" t="s">
        <v>400</v>
      </c>
      <c r="F333" s="92"/>
    </row>
    <row r="334" spans="3:6" ht="20.25" hidden="1" customHeight="1" thickBot="1" x14ac:dyDescent="0.3">
      <c r="C334" s="92" t="s">
        <v>62</v>
      </c>
      <c r="D334" s="92" t="s">
        <v>401</v>
      </c>
      <c r="F334" s="92"/>
    </row>
    <row r="335" spans="3:6" ht="20.25" hidden="1" customHeight="1" thickBot="1" x14ac:dyDescent="0.3">
      <c r="C335" s="92" t="s">
        <v>62</v>
      </c>
      <c r="D335" s="92" t="s">
        <v>403</v>
      </c>
      <c r="F335" s="92"/>
    </row>
    <row r="336" spans="3:6" ht="20.25" hidden="1" customHeight="1" thickBot="1" x14ac:dyDescent="0.3">
      <c r="C336" s="92" t="s">
        <v>62</v>
      </c>
      <c r="D336" s="92" t="s">
        <v>404</v>
      </c>
      <c r="F336" s="92"/>
    </row>
    <row r="337" spans="3:6" ht="20.25" hidden="1" customHeight="1" thickBot="1" x14ac:dyDescent="0.3">
      <c r="C337" s="92" t="s">
        <v>62</v>
      </c>
      <c r="D337" s="92" t="s">
        <v>405</v>
      </c>
      <c r="F337" s="92"/>
    </row>
    <row r="338" spans="3:6" ht="20.25" hidden="1" customHeight="1" thickBot="1" x14ac:dyDescent="0.3">
      <c r="C338" s="92" t="s">
        <v>62</v>
      </c>
      <c r="D338" s="92" t="s">
        <v>406</v>
      </c>
      <c r="F338" s="92"/>
    </row>
    <row r="339" spans="3:6" ht="20.25" hidden="1" customHeight="1" thickBot="1" x14ac:dyDescent="0.3">
      <c r="C339" s="92" t="s">
        <v>62</v>
      </c>
      <c r="D339" s="92" t="s">
        <v>59</v>
      </c>
      <c r="F339" s="92"/>
    </row>
    <row r="340" spans="3:6" ht="20.25" hidden="1" customHeight="1" thickBot="1" x14ac:dyDescent="0.3">
      <c r="C340" s="92" t="s">
        <v>62</v>
      </c>
      <c r="D340" s="92" t="s">
        <v>407</v>
      </c>
      <c r="F340" s="92"/>
    </row>
    <row r="341" spans="3:6" ht="20.25" hidden="1" customHeight="1" thickBot="1" x14ac:dyDescent="0.3">
      <c r="C341" s="92" t="s">
        <v>62</v>
      </c>
      <c r="D341" s="92" t="s">
        <v>408</v>
      </c>
      <c r="F341" s="92"/>
    </row>
    <row r="342" spans="3:6" ht="20.25" hidden="1" customHeight="1" thickBot="1" x14ac:dyDescent="0.3">
      <c r="C342" s="92" t="s">
        <v>62</v>
      </c>
      <c r="D342" s="92" t="s">
        <v>409</v>
      </c>
      <c r="F342" s="92"/>
    </row>
    <row r="343" spans="3:6" ht="20.25" hidden="1" customHeight="1" thickBot="1" x14ac:dyDescent="0.3">
      <c r="C343" s="92" t="s">
        <v>62</v>
      </c>
      <c r="D343" s="92" t="s">
        <v>410</v>
      </c>
      <c r="F343" s="92"/>
    </row>
    <row r="344" spans="3:6" ht="20.25" hidden="1" customHeight="1" thickBot="1" x14ac:dyDescent="0.3">
      <c r="C344" s="92" t="s">
        <v>62</v>
      </c>
      <c r="D344" s="92" t="s">
        <v>411</v>
      </c>
      <c r="F344" s="92"/>
    </row>
    <row r="345" spans="3:6" ht="20.25" hidden="1" customHeight="1" thickBot="1" x14ac:dyDescent="0.3">
      <c r="C345" s="92" t="s">
        <v>62</v>
      </c>
      <c r="D345" s="92" t="s">
        <v>413</v>
      </c>
      <c r="F345" s="92"/>
    </row>
    <row r="346" spans="3:6" ht="20.25" hidden="1" customHeight="1" thickBot="1" x14ac:dyDescent="0.3">
      <c r="C346" s="92" t="s">
        <v>62</v>
      </c>
      <c r="D346" s="92" t="s">
        <v>414</v>
      </c>
      <c r="F346" s="92"/>
    </row>
    <row r="347" spans="3:6" ht="20.25" hidden="1" customHeight="1" thickBot="1" x14ac:dyDescent="0.3">
      <c r="C347" s="92" t="s">
        <v>62</v>
      </c>
      <c r="D347" s="92" t="s">
        <v>415</v>
      </c>
      <c r="F347" s="92"/>
    </row>
    <row r="348" spans="3:6" ht="20.25" hidden="1" customHeight="1" thickBot="1" x14ac:dyDescent="0.3">
      <c r="C348" s="92" t="s">
        <v>62</v>
      </c>
      <c r="D348" s="92" t="s">
        <v>418</v>
      </c>
      <c r="F348" s="92"/>
    </row>
    <row r="349" spans="3:6" ht="20.25" hidden="1" customHeight="1" thickBot="1" x14ac:dyDescent="0.3">
      <c r="C349" s="92" t="s">
        <v>62</v>
      </c>
      <c r="D349" s="92" t="s">
        <v>420</v>
      </c>
      <c r="F349" s="92"/>
    </row>
    <row r="350" spans="3:6" ht="20.25" hidden="1" customHeight="1" thickBot="1" x14ac:dyDescent="0.3">
      <c r="C350" s="92" t="s">
        <v>62</v>
      </c>
      <c r="D350" s="92" t="s">
        <v>422</v>
      </c>
      <c r="F350" s="92"/>
    </row>
    <row r="351" spans="3:6" ht="20.25" hidden="1" customHeight="1" thickBot="1" x14ac:dyDescent="0.3">
      <c r="C351" s="92" t="s">
        <v>62</v>
      </c>
      <c r="D351" s="92" t="s">
        <v>423</v>
      </c>
      <c r="F351" s="92"/>
    </row>
    <row r="352" spans="3:6" ht="20.25" hidden="1" customHeight="1" thickBot="1" x14ac:dyDescent="0.3">
      <c r="C352" s="92" t="s">
        <v>62</v>
      </c>
      <c r="D352" s="92" t="s">
        <v>424</v>
      </c>
      <c r="F352" s="92"/>
    </row>
    <row r="353" spans="3:6" ht="20.25" hidden="1" customHeight="1" thickBot="1" x14ac:dyDescent="0.3">
      <c r="C353" s="92" t="s">
        <v>62</v>
      </c>
      <c r="D353" s="92" t="s">
        <v>39</v>
      </c>
      <c r="F353" s="92"/>
    </row>
    <row r="354" spans="3:6" ht="20.25" hidden="1" customHeight="1" thickBot="1" x14ac:dyDescent="0.3">
      <c r="C354" s="92" t="s">
        <v>62</v>
      </c>
      <c r="D354" s="92" t="s">
        <v>426</v>
      </c>
      <c r="F354" s="92"/>
    </row>
    <row r="355" spans="3:6" ht="20.25" hidden="1" customHeight="1" thickBot="1" x14ac:dyDescent="0.3">
      <c r="C355" s="92" t="s">
        <v>62</v>
      </c>
      <c r="D355" s="92" t="s">
        <v>427</v>
      </c>
      <c r="F355" s="92"/>
    </row>
    <row r="356" spans="3:6" ht="20.25" hidden="1" customHeight="1" thickBot="1" x14ac:dyDescent="0.3">
      <c r="C356" s="92" t="s">
        <v>62</v>
      </c>
      <c r="D356" s="92" t="s">
        <v>428</v>
      </c>
      <c r="F356" s="92"/>
    </row>
    <row r="357" spans="3:6" ht="20.25" hidden="1" customHeight="1" thickBot="1" x14ac:dyDescent="0.3">
      <c r="C357" s="92" t="s">
        <v>62</v>
      </c>
      <c r="D357" s="92" t="s">
        <v>430</v>
      </c>
      <c r="F357" s="92"/>
    </row>
    <row r="358" spans="3:6" ht="20.25" hidden="1" customHeight="1" thickBot="1" x14ac:dyDescent="0.3">
      <c r="C358" s="92" t="s">
        <v>1031</v>
      </c>
      <c r="D358" s="92" t="s">
        <v>432</v>
      </c>
      <c r="F358" s="92"/>
    </row>
    <row r="359" spans="3:6" ht="20.25" hidden="1" customHeight="1" thickBot="1" x14ac:dyDescent="0.3">
      <c r="C359" s="92" t="s">
        <v>1031</v>
      </c>
      <c r="D359" s="92" t="s">
        <v>1032</v>
      </c>
      <c r="F359" s="92"/>
    </row>
    <row r="360" spans="3:6" ht="20.25" hidden="1" customHeight="1" thickBot="1" x14ac:dyDescent="0.3">
      <c r="C360" s="92" t="s">
        <v>1031</v>
      </c>
      <c r="D360" s="92" t="s">
        <v>433</v>
      </c>
      <c r="F360" s="92"/>
    </row>
    <row r="361" spans="3:6" ht="20.25" hidden="1" customHeight="1" thickBot="1" x14ac:dyDescent="0.3">
      <c r="C361" s="92" t="s">
        <v>1031</v>
      </c>
      <c r="D361" s="92" t="s">
        <v>434</v>
      </c>
      <c r="F361" s="92"/>
    </row>
    <row r="362" spans="3:6" ht="20.25" hidden="1" customHeight="1" thickBot="1" x14ac:dyDescent="0.3">
      <c r="C362" s="92" t="s">
        <v>1031</v>
      </c>
      <c r="D362" s="92" t="s">
        <v>435</v>
      </c>
      <c r="F362" s="92"/>
    </row>
    <row r="363" spans="3:6" ht="20.25" hidden="1" customHeight="1" thickBot="1" x14ac:dyDescent="0.3">
      <c r="C363" s="92" t="s">
        <v>1031</v>
      </c>
      <c r="D363" s="92" t="s">
        <v>1033</v>
      </c>
      <c r="F363" s="92"/>
    </row>
    <row r="364" spans="3:6" ht="20.25" hidden="1" customHeight="1" thickBot="1" x14ac:dyDescent="0.3">
      <c r="C364" s="92" t="s">
        <v>1031</v>
      </c>
      <c r="D364" s="92" t="s">
        <v>421</v>
      </c>
      <c r="F364" s="92"/>
    </row>
    <row r="365" spans="3:6" ht="20.25" hidden="1" customHeight="1" thickBot="1" x14ac:dyDescent="0.3">
      <c r="C365" s="92" t="s">
        <v>1031</v>
      </c>
      <c r="D365" s="92" t="s">
        <v>436</v>
      </c>
      <c r="F365" s="92"/>
    </row>
    <row r="366" spans="3:6" ht="20.25" hidden="1" customHeight="1" thickBot="1" x14ac:dyDescent="0.3">
      <c r="C366" s="92" t="s">
        <v>1031</v>
      </c>
      <c r="D366" s="92" t="s">
        <v>438</v>
      </c>
      <c r="F366" s="92"/>
    </row>
    <row r="367" spans="3:6" ht="20.25" hidden="1" customHeight="1" thickBot="1" x14ac:dyDescent="0.3">
      <c r="C367" s="92" t="s">
        <v>1031</v>
      </c>
      <c r="D367" s="92" t="s">
        <v>87</v>
      </c>
      <c r="F367" s="92"/>
    </row>
    <row r="368" spans="3:6" ht="20.25" hidden="1" customHeight="1" thickBot="1" x14ac:dyDescent="0.3">
      <c r="C368" s="92" t="s">
        <v>1031</v>
      </c>
      <c r="D368" s="92" t="s">
        <v>181</v>
      </c>
      <c r="F368" s="92"/>
    </row>
    <row r="369" spans="3:6" ht="20.25" hidden="1" customHeight="1" thickBot="1" x14ac:dyDescent="0.3">
      <c r="C369" s="92" t="s">
        <v>1031</v>
      </c>
      <c r="D369" s="92" t="s">
        <v>439</v>
      </c>
      <c r="F369" s="92"/>
    </row>
    <row r="370" spans="3:6" ht="20.25" hidden="1" customHeight="1" thickBot="1" x14ac:dyDescent="0.3">
      <c r="C370" s="92" t="s">
        <v>1031</v>
      </c>
      <c r="D370" s="92" t="s">
        <v>440</v>
      </c>
      <c r="F370" s="92"/>
    </row>
    <row r="371" spans="3:6" ht="20.25" hidden="1" customHeight="1" thickBot="1" x14ac:dyDescent="0.3">
      <c r="C371" s="92" t="s">
        <v>1031</v>
      </c>
      <c r="D371" s="92" t="s">
        <v>441</v>
      </c>
      <c r="F371" s="92"/>
    </row>
    <row r="372" spans="3:6" ht="20.25" hidden="1" customHeight="1" thickBot="1" x14ac:dyDescent="0.3">
      <c r="C372" s="92" t="s">
        <v>1031</v>
      </c>
      <c r="D372" s="92" t="s">
        <v>443</v>
      </c>
      <c r="F372" s="92"/>
    </row>
    <row r="373" spans="3:6" ht="20.25" hidden="1" customHeight="1" thickBot="1" x14ac:dyDescent="0.3">
      <c r="C373" s="92" t="s">
        <v>1031</v>
      </c>
      <c r="D373" s="92" t="s">
        <v>186</v>
      </c>
      <c r="F373" s="92"/>
    </row>
    <row r="374" spans="3:6" ht="20.25" hidden="1" customHeight="1" thickBot="1" x14ac:dyDescent="0.3">
      <c r="C374" s="92" t="s">
        <v>1103</v>
      </c>
      <c r="D374" s="92" t="s">
        <v>809</v>
      </c>
      <c r="F374" s="92"/>
    </row>
    <row r="375" spans="3:6" ht="20.25" hidden="1" customHeight="1" thickBot="1" x14ac:dyDescent="0.3">
      <c r="C375" s="92" t="s">
        <v>1103</v>
      </c>
      <c r="D375" s="92" t="s">
        <v>1104</v>
      </c>
      <c r="F375" s="92"/>
    </row>
    <row r="376" spans="3:6" ht="20.25" hidden="1" customHeight="1" thickBot="1" x14ac:dyDescent="0.3">
      <c r="C376" s="92" t="s">
        <v>1103</v>
      </c>
      <c r="D376" s="92" t="s">
        <v>944</v>
      </c>
      <c r="F376" s="92"/>
    </row>
    <row r="377" spans="3:6" ht="20.25" hidden="1" customHeight="1" thickBot="1" x14ac:dyDescent="0.3">
      <c r="C377" s="92" t="s">
        <v>1103</v>
      </c>
      <c r="D377" s="92" t="s">
        <v>833</v>
      </c>
      <c r="F377" s="92"/>
    </row>
    <row r="378" spans="3:6" ht="20.25" hidden="1" customHeight="1" thickBot="1" x14ac:dyDescent="0.3">
      <c r="C378" s="92" t="s">
        <v>1103</v>
      </c>
      <c r="D378" s="92" t="s">
        <v>945</v>
      </c>
      <c r="F378" s="92"/>
    </row>
    <row r="379" spans="3:6" ht="20.25" hidden="1" customHeight="1" thickBot="1" x14ac:dyDescent="0.3">
      <c r="C379" s="92" t="s">
        <v>1103</v>
      </c>
      <c r="D379" s="92" t="s">
        <v>264</v>
      </c>
      <c r="F379" s="92"/>
    </row>
    <row r="380" spans="3:6" ht="20.25" hidden="1" customHeight="1" thickBot="1" x14ac:dyDescent="0.3">
      <c r="C380" s="92" t="s">
        <v>1103</v>
      </c>
      <c r="D380" s="92" t="s">
        <v>946</v>
      </c>
      <c r="F380" s="92"/>
    </row>
    <row r="381" spans="3:6" ht="20.25" hidden="1" customHeight="1" thickBot="1" x14ac:dyDescent="0.3">
      <c r="C381" s="92" t="s">
        <v>1103</v>
      </c>
      <c r="D381" s="92" t="s">
        <v>948</v>
      </c>
      <c r="F381" s="92"/>
    </row>
    <row r="382" spans="3:6" ht="20.25" hidden="1" customHeight="1" thickBot="1" x14ac:dyDescent="0.3">
      <c r="C382" s="92" t="s">
        <v>1103</v>
      </c>
      <c r="D382" s="92" t="s">
        <v>949</v>
      </c>
      <c r="F382" s="92"/>
    </row>
    <row r="383" spans="3:6" ht="20.25" hidden="1" customHeight="1" thickBot="1" x14ac:dyDescent="0.3">
      <c r="C383" s="92" t="s">
        <v>1103</v>
      </c>
      <c r="D383" s="92" t="s">
        <v>398</v>
      </c>
      <c r="F383" s="92"/>
    </row>
    <row r="384" spans="3:6" ht="20.25" hidden="1" customHeight="1" thickBot="1" x14ac:dyDescent="0.3">
      <c r="C384" s="92" t="s">
        <v>1103</v>
      </c>
      <c r="D384" s="92" t="s">
        <v>950</v>
      </c>
      <c r="F384" s="92"/>
    </row>
    <row r="385" spans="3:6" ht="20.25" hidden="1" customHeight="1" thickBot="1" x14ac:dyDescent="0.3">
      <c r="C385" s="92" t="s">
        <v>1103</v>
      </c>
      <c r="D385" s="92" t="s">
        <v>148</v>
      </c>
      <c r="F385" s="92"/>
    </row>
    <row r="386" spans="3:6" ht="20.25" hidden="1" customHeight="1" thickBot="1" x14ac:dyDescent="0.3">
      <c r="C386" s="92" t="s">
        <v>1103</v>
      </c>
      <c r="D386" s="92" t="s">
        <v>951</v>
      </c>
      <c r="F386" s="92"/>
    </row>
    <row r="387" spans="3:6" ht="20.25" hidden="1" customHeight="1" thickBot="1" x14ac:dyDescent="0.3">
      <c r="C387" s="92" t="s">
        <v>1103</v>
      </c>
      <c r="D387" s="92" t="s">
        <v>952</v>
      </c>
      <c r="F387" s="92"/>
    </row>
    <row r="388" spans="3:6" ht="20.25" hidden="1" customHeight="1" thickBot="1" x14ac:dyDescent="0.3">
      <c r="C388" s="92" t="s">
        <v>1103</v>
      </c>
      <c r="D388" s="92" t="s">
        <v>953</v>
      </c>
      <c r="F388" s="92"/>
    </row>
    <row r="389" spans="3:6" ht="20.25" hidden="1" customHeight="1" thickBot="1" x14ac:dyDescent="0.3">
      <c r="C389" s="92" t="s">
        <v>1103</v>
      </c>
      <c r="D389" s="92" t="s">
        <v>954</v>
      </c>
      <c r="F389" s="92"/>
    </row>
    <row r="390" spans="3:6" ht="20.25" hidden="1" customHeight="1" thickBot="1" x14ac:dyDescent="0.3">
      <c r="C390" s="92" t="s">
        <v>1103</v>
      </c>
      <c r="D390" s="92" t="s">
        <v>301</v>
      </c>
      <c r="F390" s="92"/>
    </row>
    <row r="391" spans="3:6" ht="20.25" hidden="1" customHeight="1" thickBot="1" x14ac:dyDescent="0.3">
      <c r="C391" s="92" t="s">
        <v>1103</v>
      </c>
      <c r="D391" s="92" t="s">
        <v>269</v>
      </c>
      <c r="F391" s="92"/>
    </row>
    <row r="392" spans="3:6" ht="20.25" hidden="1" customHeight="1" thickBot="1" x14ac:dyDescent="0.3">
      <c r="C392" s="92" t="s">
        <v>1103</v>
      </c>
      <c r="D392" s="92" t="s">
        <v>943</v>
      </c>
      <c r="F392" s="92"/>
    </row>
    <row r="393" spans="3:6" ht="20.25" hidden="1" customHeight="1" thickBot="1" x14ac:dyDescent="0.3">
      <c r="C393" s="92" t="s">
        <v>704</v>
      </c>
      <c r="D393" s="92" t="s">
        <v>447</v>
      </c>
      <c r="F393" s="92"/>
    </row>
    <row r="394" spans="3:6" ht="20.25" hidden="1" customHeight="1" thickBot="1" x14ac:dyDescent="0.3">
      <c r="C394" s="92" t="s">
        <v>704</v>
      </c>
      <c r="D394" s="92" t="s">
        <v>47</v>
      </c>
      <c r="F394" s="92"/>
    </row>
    <row r="395" spans="3:6" ht="20.25" hidden="1" customHeight="1" thickBot="1" x14ac:dyDescent="0.3">
      <c r="C395" s="92" t="s">
        <v>704</v>
      </c>
      <c r="D395" s="92" t="s">
        <v>449</v>
      </c>
      <c r="F395" s="92"/>
    </row>
    <row r="396" spans="3:6" ht="20.25" hidden="1" customHeight="1" thickBot="1" x14ac:dyDescent="0.3">
      <c r="C396" s="92" t="s">
        <v>704</v>
      </c>
      <c r="D396" s="92" t="s">
        <v>450</v>
      </c>
      <c r="F396" s="92"/>
    </row>
    <row r="397" spans="3:6" ht="20.25" hidden="1" customHeight="1" thickBot="1" x14ac:dyDescent="0.3">
      <c r="C397" s="92" t="s">
        <v>704</v>
      </c>
      <c r="D397" s="92" t="s">
        <v>38</v>
      </c>
      <c r="F397" s="92"/>
    </row>
    <row r="398" spans="3:6" ht="20.25" hidden="1" customHeight="1" thickBot="1" x14ac:dyDescent="0.3">
      <c r="C398" s="92" t="s">
        <v>704</v>
      </c>
      <c r="D398" s="92" t="s">
        <v>452</v>
      </c>
      <c r="F398" s="92"/>
    </row>
    <row r="399" spans="3:6" ht="20.25" hidden="1" customHeight="1" thickBot="1" x14ac:dyDescent="0.3">
      <c r="C399" s="92" t="s">
        <v>704</v>
      </c>
      <c r="D399" s="92" t="s">
        <v>454</v>
      </c>
      <c r="F399" s="92"/>
    </row>
    <row r="400" spans="3:6" ht="20.25" hidden="1" customHeight="1" thickBot="1" x14ac:dyDescent="0.3">
      <c r="C400" s="92" t="s">
        <v>704</v>
      </c>
      <c r="D400" s="92" t="s">
        <v>455</v>
      </c>
      <c r="F400" s="92"/>
    </row>
    <row r="401" spans="3:6" ht="20.25" hidden="1" customHeight="1" thickBot="1" x14ac:dyDescent="0.3">
      <c r="C401" s="92" t="s">
        <v>704</v>
      </c>
      <c r="D401" s="92" t="s">
        <v>337</v>
      </c>
      <c r="F401" s="92"/>
    </row>
    <row r="402" spans="3:6" ht="20.25" hidden="1" customHeight="1" thickBot="1" x14ac:dyDescent="0.3">
      <c r="C402" s="92" t="s">
        <v>704</v>
      </c>
      <c r="D402" s="92" t="s">
        <v>285</v>
      </c>
      <c r="F402" s="92"/>
    </row>
    <row r="403" spans="3:6" ht="20.25" hidden="1" customHeight="1" thickBot="1" x14ac:dyDescent="0.3">
      <c r="C403" s="92" t="s">
        <v>704</v>
      </c>
      <c r="D403" s="92" t="s">
        <v>421</v>
      </c>
      <c r="F403" s="92"/>
    </row>
    <row r="404" spans="3:6" ht="20.25" hidden="1" customHeight="1" thickBot="1" x14ac:dyDescent="0.3">
      <c r="C404" s="92" t="s">
        <v>704</v>
      </c>
      <c r="D404" s="92" t="s">
        <v>456</v>
      </c>
      <c r="F404" s="92"/>
    </row>
    <row r="405" spans="3:6" ht="20.25" hidden="1" customHeight="1" thickBot="1" x14ac:dyDescent="0.3">
      <c r="C405" s="92" t="s">
        <v>704</v>
      </c>
      <c r="D405" s="92" t="s">
        <v>1034</v>
      </c>
      <c r="F405" s="92"/>
    </row>
    <row r="406" spans="3:6" ht="20.25" hidden="1" customHeight="1" thickBot="1" x14ac:dyDescent="0.3">
      <c r="C406" s="92" t="s">
        <v>704</v>
      </c>
      <c r="D406" s="92" t="s">
        <v>462</v>
      </c>
      <c r="F406" s="92"/>
    </row>
    <row r="407" spans="3:6" ht="20.25" hidden="1" customHeight="1" thickBot="1" x14ac:dyDescent="0.3">
      <c r="C407" s="92" t="s">
        <v>704</v>
      </c>
      <c r="D407" s="92" t="s">
        <v>463</v>
      </c>
      <c r="F407" s="92"/>
    </row>
    <row r="408" spans="3:6" ht="20.25" hidden="1" customHeight="1" thickBot="1" x14ac:dyDescent="0.3">
      <c r="C408" s="92" t="s">
        <v>704</v>
      </c>
      <c r="D408" s="92" t="s">
        <v>142</v>
      </c>
      <c r="F408" s="92"/>
    </row>
    <row r="409" spans="3:6" ht="20.25" hidden="1" customHeight="1" thickBot="1" x14ac:dyDescent="0.3">
      <c r="C409" s="92" t="s">
        <v>704</v>
      </c>
      <c r="D409" s="92" t="s">
        <v>464</v>
      </c>
      <c r="F409" s="92"/>
    </row>
    <row r="410" spans="3:6" ht="20.25" hidden="1" customHeight="1" thickBot="1" x14ac:dyDescent="0.3">
      <c r="C410" s="92" t="s">
        <v>704</v>
      </c>
      <c r="D410" s="92" t="s">
        <v>1035</v>
      </c>
      <c r="F410" s="92"/>
    </row>
    <row r="411" spans="3:6" ht="20.25" hidden="1" customHeight="1" thickBot="1" x14ac:dyDescent="0.3">
      <c r="C411" s="92" t="s">
        <v>704</v>
      </c>
      <c r="D411" s="92" t="s">
        <v>465</v>
      </c>
      <c r="F411" s="92"/>
    </row>
    <row r="412" spans="3:6" ht="20.25" hidden="1" customHeight="1" thickBot="1" x14ac:dyDescent="0.3">
      <c r="C412" s="92" t="s">
        <v>704</v>
      </c>
      <c r="D412" s="92" t="s">
        <v>469</v>
      </c>
      <c r="F412" s="92"/>
    </row>
    <row r="413" spans="3:6" ht="20.25" hidden="1" customHeight="1" thickBot="1" x14ac:dyDescent="0.3">
      <c r="C413" s="92" t="s">
        <v>704</v>
      </c>
      <c r="D413" s="92" t="s">
        <v>250</v>
      </c>
      <c r="F413" s="92"/>
    </row>
    <row r="414" spans="3:6" ht="20.25" hidden="1" customHeight="1" thickBot="1" x14ac:dyDescent="0.3">
      <c r="C414" s="92" t="s">
        <v>704</v>
      </c>
      <c r="D414" s="92" t="s">
        <v>470</v>
      </c>
      <c r="F414" s="92"/>
    </row>
    <row r="415" spans="3:6" ht="20.25" hidden="1" customHeight="1" thickBot="1" x14ac:dyDescent="0.3">
      <c r="C415" s="92" t="s">
        <v>704</v>
      </c>
      <c r="D415" s="92" t="s">
        <v>334</v>
      </c>
      <c r="F415" s="92"/>
    </row>
    <row r="416" spans="3:6" ht="20.25" hidden="1" customHeight="1" thickBot="1" x14ac:dyDescent="0.3">
      <c r="C416" s="92" t="s">
        <v>704</v>
      </c>
      <c r="D416" s="92" t="s">
        <v>474</v>
      </c>
      <c r="F416" s="92"/>
    </row>
    <row r="417" spans="3:6" ht="20.25" hidden="1" customHeight="1" thickBot="1" x14ac:dyDescent="0.3">
      <c r="C417" s="92" t="s">
        <v>704</v>
      </c>
      <c r="D417" s="92" t="s">
        <v>60</v>
      </c>
      <c r="F417" s="92"/>
    </row>
    <row r="418" spans="3:6" ht="20.25" hidden="1" customHeight="1" thickBot="1" x14ac:dyDescent="0.3">
      <c r="C418" s="92" t="s">
        <v>704</v>
      </c>
      <c r="D418" s="92" t="s">
        <v>475</v>
      </c>
      <c r="F418" s="92"/>
    </row>
    <row r="419" spans="3:6" ht="20.25" hidden="1" customHeight="1" thickBot="1" x14ac:dyDescent="0.3">
      <c r="C419" s="92" t="s">
        <v>704</v>
      </c>
      <c r="D419" s="92" t="s">
        <v>444</v>
      </c>
      <c r="F419" s="92"/>
    </row>
    <row r="420" spans="3:6" ht="20.25" hidden="1" customHeight="1" thickBot="1" x14ac:dyDescent="0.3">
      <c r="C420" s="92" t="s">
        <v>704</v>
      </c>
      <c r="D420" s="92" t="s">
        <v>442</v>
      </c>
      <c r="F420" s="92"/>
    </row>
    <row r="421" spans="3:6" ht="20.25" hidden="1" customHeight="1" thickBot="1" x14ac:dyDescent="0.3">
      <c r="C421" s="92" t="s">
        <v>704</v>
      </c>
      <c r="D421" s="92" t="s">
        <v>476</v>
      </c>
      <c r="F421" s="92"/>
    </row>
    <row r="422" spans="3:6" ht="20.25" hidden="1" customHeight="1" thickBot="1" x14ac:dyDescent="0.3">
      <c r="C422" s="92" t="s">
        <v>704</v>
      </c>
      <c r="D422" s="92" t="s">
        <v>477</v>
      </c>
      <c r="F422" s="92"/>
    </row>
    <row r="423" spans="3:6" ht="20.25" hidden="1" customHeight="1" thickBot="1" x14ac:dyDescent="0.3">
      <c r="C423" s="92" t="s">
        <v>704</v>
      </c>
      <c r="D423" s="92" t="s">
        <v>478</v>
      </c>
      <c r="F423" s="92"/>
    </row>
    <row r="424" spans="3:6" ht="20.25" hidden="1" customHeight="1" thickBot="1" x14ac:dyDescent="0.3">
      <c r="C424" s="92" t="s">
        <v>704</v>
      </c>
      <c r="D424" s="92" t="s">
        <v>68</v>
      </c>
      <c r="F424" s="92"/>
    </row>
    <row r="425" spans="3:6" ht="20.25" hidden="1" customHeight="1" thickBot="1" x14ac:dyDescent="0.3">
      <c r="C425" s="92" t="s">
        <v>704</v>
      </c>
      <c r="D425" s="92" t="s">
        <v>481</v>
      </c>
      <c r="F425" s="92"/>
    </row>
    <row r="426" spans="3:6" ht="20.25" hidden="1" customHeight="1" thickBot="1" x14ac:dyDescent="0.3">
      <c r="C426" s="92" t="s">
        <v>704</v>
      </c>
      <c r="D426" s="92" t="s">
        <v>483</v>
      </c>
      <c r="F426" s="92"/>
    </row>
    <row r="427" spans="3:6" ht="20.25" hidden="1" customHeight="1" thickBot="1" x14ac:dyDescent="0.3">
      <c r="C427" s="92" t="s">
        <v>704</v>
      </c>
      <c r="D427" s="92" t="s">
        <v>1036</v>
      </c>
      <c r="F427" s="92"/>
    </row>
    <row r="428" spans="3:6" ht="20.25" hidden="1" customHeight="1" thickBot="1" x14ac:dyDescent="0.3">
      <c r="C428" s="92" t="s">
        <v>704</v>
      </c>
      <c r="D428" s="92" t="s">
        <v>484</v>
      </c>
      <c r="F428" s="92"/>
    </row>
    <row r="429" spans="3:6" ht="20.25" hidden="1" customHeight="1" thickBot="1" x14ac:dyDescent="0.3">
      <c r="C429" s="92" t="s">
        <v>704</v>
      </c>
      <c r="D429" s="92" t="s">
        <v>70</v>
      </c>
      <c r="F429" s="92"/>
    </row>
    <row r="430" spans="3:6" ht="20.25" hidden="1" customHeight="1" thickBot="1" x14ac:dyDescent="0.3">
      <c r="C430" s="92" t="s">
        <v>704</v>
      </c>
      <c r="D430" s="92" t="s">
        <v>485</v>
      </c>
      <c r="F430" s="92"/>
    </row>
    <row r="431" spans="3:6" ht="20.25" hidden="1" customHeight="1" thickBot="1" x14ac:dyDescent="0.3">
      <c r="C431" s="92" t="s">
        <v>704</v>
      </c>
      <c r="D431" s="92" t="s">
        <v>486</v>
      </c>
      <c r="F431" s="92"/>
    </row>
    <row r="432" spans="3:6" ht="20.25" hidden="1" customHeight="1" thickBot="1" x14ac:dyDescent="0.3">
      <c r="C432" s="92" t="s">
        <v>704</v>
      </c>
      <c r="D432" s="92" t="s">
        <v>1037</v>
      </c>
      <c r="F432" s="92"/>
    </row>
    <row r="433" spans="3:6" ht="20.25" hidden="1" customHeight="1" thickBot="1" x14ac:dyDescent="0.3">
      <c r="C433" s="92" t="s">
        <v>704</v>
      </c>
      <c r="D433" s="92" t="s">
        <v>489</v>
      </c>
      <c r="F433" s="92"/>
    </row>
    <row r="434" spans="3:6" ht="20.25" hidden="1" customHeight="1" thickBot="1" x14ac:dyDescent="0.3">
      <c r="C434" s="92" t="s">
        <v>704</v>
      </c>
      <c r="D434" s="92" t="s">
        <v>490</v>
      </c>
      <c r="F434" s="92"/>
    </row>
    <row r="435" spans="3:6" ht="20.25" hidden="1" customHeight="1" thickBot="1" x14ac:dyDescent="0.3">
      <c r="C435" s="92" t="s">
        <v>1038</v>
      </c>
      <c r="D435" s="92" t="s">
        <v>492</v>
      </c>
      <c r="F435" s="92"/>
    </row>
    <row r="436" spans="3:6" ht="20.25" hidden="1" customHeight="1" thickBot="1" x14ac:dyDescent="0.3">
      <c r="C436" s="92" t="s">
        <v>1038</v>
      </c>
      <c r="D436" s="92" t="s">
        <v>493</v>
      </c>
      <c r="F436" s="92"/>
    </row>
    <row r="437" spans="3:6" ht="20.25" hidden="1" customHeight="1" thickBot="1" x14ac:dyDescent="0.3">
      <c r="C437" s="92" t="s">
        <v>1038</v>
      </c>
      <c r="D437" s="92" t="s">
        <v>494</v>
      </c>
      <c r="F437" s="92"/>
    </row>
    <row r="438" spans="3:6" ht="20.25" hidden="1" customHeight="1" thickBot="1" x14ac:dyDescent="0.3">
      <c r="C438" s="92" t="s">
        <v>1038</v>
      </c>
      <c r="D438" s="92" t="s">
        <v>495</v>
      </c>
      <c r="F438" s="92"/>
    </row>
    <row r="439" spans="3:6" ht="20.25" hidden="1" customHeight="1" thickBot="1" x14ac:dyDescent="0.3">
      <c r="C439" s="92" t="s">
        <v>1038</v>
      </c>
      <c r="D439" s="92" t="s">
        <v>496</v>
      </c>
      <c r="F439" s="92"/>
    </row>
    <row r="440" spans="3:6" ht="20.25" hidden="1" customHeight="1" thickBot="1" x14ac:dyDescent="0.3">
      <c r="C440" s="92" t="s">
        <v>1038</v>
      </c>
      <c r="D440" s="92" t="s">
        <v>497</v>
      </c>
      <c r="F440" s="92"/>
    </row>
    <row r="441" spans="3:6" ht="20.25" hidden="1" customHeight="1" thickBot="1" x14ac:dyDescent="0.3">
      <c r="C441" s="92" t="s">
        <v>1038</v>
      </c>
      <c r="D441" s="92" t="s">
        <v>498</v>
      </c>
      <c r="F441" s="92"/>
    </row>
    <row r="442" spans="3:6" ht="20.25" hidden="1" customHeight="1" thickBot="1" x14ac:dyDescent="0.3">
      <c r="C442" s="92" t="s">
        <v>1038</v>
      </c>
      <c r="D442" s="92" t="s">
        <v>499</v>
      </c>
      <c r="F442" s="92"/>
    </row>
    <row r="443" spans="3:6" ht="20.25" hidden="1" customHeight="1" thickBot="1" x14ac:dyDescent="0.3">
      <c r="C443" s="92" t="s">
        <v>1038</v>
      </c>
      <c r="D443" s="92" t="s">
        <v>500</v>
      </c>
      <c r="F443" s="92"/>
    </row>
    <row r="444" spans="3:6" ht="20.25" hidden="1" customHeight="1" thickBot="1" x14ac:dyDescent="0.3">
      <c r="C444" s="92" t="s">
        <v>1038</v>
      </c>
      <c r="D444" s="92" t="s">
        <v>501</v>
      </c>
      <c r="F444" s="92"/>
    </row>
    <row r="445" spans="3:6" ht="20.25" hidden="1" customHeight="1" thickBot="1" x14ac:dyDescent="0.3">
      <c r="C445" s="92" t="s">
        <v>1038</v>
      </c>
      <c r="D445" s="92" t="s">
        <v>502</v>
      </c>
      <c r="F445" s="92"/>
    </row>
    <row r="446" spans="3:6" ht="20.25" hidden="1" customHeight="1" thickBot="1" x14ac:dyDescent="0.3">
      <c r="C446" s="92" t="s">
        <v>1038</v>
      </c>
      <c r="D446" s="92" t="s">
        <v>503</v>
      </c>
      <c r="F446" s="92"/>
    </row>
    <row r="447" spans="3:6" ht="20.25" hidden="1" customHeight="1" thickBot="1" x14ac:dyDescent="0.3">
      <c r="C447" s="92" t="s">
        <v>1038</v>
      </c>
      <c r="D447" s="92" t="s">
        <v>504</v>
      </c>
      <c r="F447" s="92"/>
    </row>
    <row r="448" spans="3:6" ht="20.25" hidden="1" customHeight="1" thickBot="1" x14ac:dyDescent="0.3">
      <c r="C448" s="92" t="s">
        <v>1038</v>
      </c>
      <c r="D448" s="92" t="s">
        <v>505</v>
      </c>
      <c r="F448" s="92"/>
    </row>
    <row r="449" spans="3:6" ht="20.25" hidden="1" customHeight="1" thickBot="1" x14ac:dyDescent="0.3">
      <c r="C449" s="92" t="s">
        <v>1038</v>
      </c>
      <c r="D449" s="92" t="s">
        <v>459</v>
      </c>
      <c r="F449" s="92"/>
    </row>
    <row r="450" spans="3:6" ht="20.25" hidden="1" customHeight="1" thickBot="1" x14ac:dyDescent="0.3">
      <c r="C450" s="92" t="s">
        <v>1038</v>
      </c>
      <c r="D450" s="92" t="s">
        <v>1039</v>
      </c>
      <c r="F450" s="92"/>
    </row>
    <row r="451" spans="3:6" ht="20.25" hidden="1" customHeight="1" thickBot="1" x14ac:dyDescent="0.3">
      <c r="C451" s="92" t="s">
        <v>1038</v>
      </c>
      <c r="D451" s="92" t="s">
        <v>506</v>
      </c>
      <c r="F451" s="92"/>
    </row>
    <row r="452" spans="3:6" ht="20.25" hidden="1" customHeight="1" thickBot="1" x14ac:dyDescent="0.3">
      <c r="C452" s="92" t="s">
        <v>1038</v>
      </c>
      <c r="D452" s="92" t="s">
        <v>508</v>
      </c>
      <c r="F452" s="92"/>
    </row>
    <row r="453" spans="3:6" ht="20.25" hidden="1" customHeight="1" thickBot="1" x14ac:dyDescent="0.3">
      <c r="C453" s="92" t="s">
        <v>1038</v>
      </c>
      <c r="D453" s="92" t="s">
        <v>180</v>
      </c>
      <c r="F453" s="92"/>
    </row>
    <row r="454" spans="3:6" ht="20.25" hidden="1" customHeight="1" thickBot="1" x14ac:dyDescent="0.3">
      <c r="C454" s="92" t="s">
        <v>1038</v>
      </c>
      <c r="D454" s="92" t="s">
        <v>509</v>
      </c>
      <c r="F454" s="92"/>
    </row>
    <row r="455" spans="3:6" ht="20.25" hidden="1" customHeight="1" thickBot="1" x14ac:dyDescent="0.3">
      <c r="C455" s="92" t="s">
        <v>1038</v>
      </c>
      <c r="D455" s="92" t="s">
        <v>510</v>
      </c>
      <c r="F455" s="92"/>
    </row>
    <row r="456" spans="3:6" ht="20.25" hidden="1" customHeight="1" thickBot="1" x14ac:dyDescent="0.3">
      <c r="C456" s="92" t="s">
        <v>1038</v>
      </c>
      <c r="D456" s="92" t="s">
        <v>425</v>
      </c>
      <c r="F456" s="92"/>
    </row>
    <row r="457" spans="3:6" ht="20.25" hidden="1" customHeight="1" thickBot="1" x14ac:dyDescent="0.3">
      <c r="C457" s="92" t="s">
        <v>1038</v>
      </c>
      <c r="D457" s="92" t="s">
        <v>243</v>
      </c>
      <c r="F457" s="92"/>
    </row>
    <row r="458" spans="3:6" ht="20.25" hidden="1" customHeight="1" thickBot="1" x14ac:dyDescent="0.3">
      <c r="C458" s="92" t="s">
        <v>1038</v>
      </c>
      <c r="D458" s="92" t="s">
        <v>513</v>
      </c>
      <c r="F458" s="92"/>
    </row>
    <row r="459" spans="3:6" ht="20.25" hidden="1" customHeight="1" thickBot="1" x14ac:dyDescent="0.3">
      <c r="C459" s="92" t="s">
        <v>1038</v>
      </c>
      <c r="D459" s="92" t="s">
        <v>491</v>
      </c>
      <c r="F459" s="92"/>
    </row>
    <row r="460" spans="3:6" ht="20.25" hidden="1" customHeight="1" thickBot="1" x14ac:dyDescent="0.3">
      <c r="C460" s="92" t="s">
        <v>1052</v>
      </c>
      <c r="D460" s="92" t="s">
        <v>647</v>
      </c>
      <c r="F460" s="92"/>
    </row>
    <row r="461" spans="3:6" ht="20.25" hidden="1" customHeight="1" thickBot="1" x14ac:dyDescent="0.3">
      <c r="C461" s="92" t="s">
        <v>1052</v>
      </c>
      <c r="D461" s="92" t="s">
        <v>1054</v>
      </c>
      <c r="F461" s="92"/>
    </row>
    <row r="462" spans="3:6" ht="20.25" hidden="1" customHeight="1" thickBot="1" x14ac:dyDescent="0.3">
      <c r="C462" s="92" t="s">
        <v>1052</v>
      </c>
      <c r="D462" s="92" t="s">
        <v>1055</v>
      </c>
      <c r="F462" s="92"/>
    </row>
    <row r="463" spans="3:6" ht="20.25" hidden="1" customHeight="1" thickBot="1" x14ac:dyDescent="0.3">
      <c r="C463" s="92" t="s">
        <v>1052</v>
      </c>
      <c r="D463" s="92" t="s">
        <v>648</v>
      </c>
      <c r="F463" s="92"/>
    </row>
    <row r="464" spans="3:6" ht="20.25" hidden="1" customHeight="1" thickBot="1" x14ac:dyDescent="0.3">
      <c r="C464" s="92" t="s">
        <v>1052</v>
      </c>
      <c r="D464" s="92" t="s">
        <v>1056</v>
      </c>
      <c r="F464" s="92"/>
    </row>
    <row r="465" spans="3:6" ht="20.25" hidden="1" customHeight="1" thickBot="1" x14ac:dyDescent="0.3">
      <c r="C465" s="92" t="s">
        <v>1052</v>
      </c>
      <c r="D465" s="92" t="s">
        <v>1057</v>
      </c>
      <c r="F465" s="92"/>
    </row>
    <row r="466" spans="3:6" ht="20.25" hidden="1" customHeight="1" thickBot="1" x14ac:dyDescent="0.3">
      <c r="C466" s="92" t="s">
        <v>1052</v>
      </c>
      <c r="D466" s="92" t="s">
        <v>1058</v>
      </c>
      <c r="F466" s="92"/>
    </row>
    <row r="467" spans="3:6" ht="20.25" hidden="1" customHeight="1" thickBot="1" x14ac:dyDescent="0.3">
      <c r="C467" s="92" t="s">
        <v>1052</v>
      </c>
      <c r="D467" s="92" t="s">
        <v>1060</v>
      </c>
      <c r="F467" s="92"/>
    </row>
    <row r="468" spans="3:6" ht="20.25" hidden="1" customHeight="1" thickBot="1" x14ac:dyDescent="0.3">
      <c r="C468" s="92" t="s">
        <v>1052</v>
      </c>
      <c r="D468" s="92" t="s">
        <v>650</v>
      </c>
      <c r="F468" s="92"/>
    </row>
    <row r="469" spans="3:6" ht="20.25" hidden="1" customHeight="1" thickBot="1" x14ac:dyDescent="0.3">
      <c r="C469" s="92" t="s">
        <v>1052</v>
      </c>
      <c r="D469" s="92" t="s">
        <v>651</v>
      </c>
      <c r="F469" s="92"/>
    </row>
    <row r="470" spans="3:6" ht="20.25" hidden="1" customHeight="1" thickBot="1" x14ac:dyDescent="0.3">
      <c r="C470" s="92" t="s">
        <v>1052</v>
      </c>
      <c r="D470" s="92" t="s">
        <v>1059</v>
      </c>
      <c r="F470" s="92"/>
    </row>
    <row r="471" spans="3:6" ht="20.25" hidden="1" customHeight="1" thickBot="1" x14ac:dyDescent="0.3">
      <c r="C471" s="92" t="s">
        <v>1052</v>
      </c>
      <c r="D471" s="92" t="s">
        <v>652</v>
      </c>
      <c r="F471" s="92"/>
    </row>
    <row r="472" spans="3:6" ht="20.25" hidden="1" customHeight="1" thickBot="1" x14ac:dyDescent="0.3">
      <c r="C472" s="92" t="s">
        <v>1052</v>
      </c>
      <c r="D472" s="92" t="s">
        <v>1061</v>
      </c>
      <c r="F472" s="92"/>
    </row>
    <row r="473" spans="3:6" ht="20.25" hidden="1" customHeight="1" thickBot="1" x14ac:dyDescent="0.3">
      <c r="C473" s="92" t="s">
        <v>1052</v>
      </c>
      <c r="D473" s="92" t="s">
        <v>654</v>
      </c>
      <c r="F473" s="92"/>
    </row>
    <row r="474" spans="3:6" ht="20.25" hidden="1" customHeight="1" thickBot="1" x14ac:dyDescent="0.3">
      <c r="C474" s="92" t="s">
        <v>1052</v>
      </c>
      <c r="D474" s="92" t="s">
        <v>655</v>
      </c>
      <c r="F474" s="92"/>
    </row>
    <row r="475" spans="3:6" ht="20.25" hidden="1" customHeight="1" thickBot="1" x14ac:dyDescent="0.3">
      <c r="C475" s="92" t="s">
        <v>1052</v>
      </c>
      <c r="D475" s="92" t="s">
        <v>656</v>
      </c>
      <c r="F475" s="92"/>
    </row>
    <row r="476" spans="3:6" ht="20.25" hidden="1" customHeight="1" thickBot="1" x14ac:dyDescent="0.3">
      <c r="C476" s="92" t="s">
        <v>1052</v>
      </c>
      <c r="D476" s="92" t="s">
        <v>1062</v>
      </c>
      <c r="F476" s="92"/>
    </row>
    <row r="477" spans="3:6" ht="20.25" hidden="1" customHeight="1" thickBot="1" x14ac:dyDescent="0.3">
      <c r="C477" s="92" t="s">
        <v>1052</v>
      </c>
      <c r="D477" s="92" t="s">
        <v>1063</v>
      </c>
      <c r="F477" s="92"/>
    </row>
    <row r="478" spans="3:6" ht="20.25" hidden="1" customHeight="1" thickBot="1" x14ac:dyDescent="0.3">
      <c r="C478" s="92" t="s">
        <v>1052</v>
      </c>
      <c r="D478" s="92" t="s">
        <v>1064</v>
      </c>
      <c r="F478" s="92"/>
    </row>
    <row r="479" spans="3:6" ht="20.25" hidden="1" customHeight="1" thickBot="1" x14ac:dyDescent="0.3">
      <c r="C479" s="92" t="s">
        <v>1052</v>
      </c>
      <c r="D479" s="92" t="s">
        <v>657</v>
      </c>
      <c r="F479" s="92"/>
    </row>
    <row r="480" spans="3:6" ht="20.25" hidden="1" customHeight="1" thickBot="1" x14ac:dyDescent="0.3">
      <c r="C480" s="92" t="s">
        <v>1052</v>
      </c>
      <c r="D480" s="92" t="s">
        <v>658</v>
      </c>
      <c r="F480" s="92"/>
    </row>
    <row r="481" spans="3:6" ht="20.25" hidden="1" customHeight="1" thickBot="1" x14ac:dyDescent="0.3">
      <c r="C481" s="92" t="s">
        <v>1052</v>
      </c>
      <c r="D481" s="92" t="s">
        <v>1053</v>
      </c>
      <c r="F481" s="92"/>
    </row>
    <row r="482" spans="3:6" ht="20.25" hidden="1" customHeight="1" thickBot="1" x14ac:dyDescent="0.3">
      <c r="C482" s="92" t="s">
        <v>1052</v>
      </c>
      <c r="D482" s="92" t="s">
        <v>1065</v>
      </c>
      <c r="F482" s="92"/>
    </row>
    <row r="483" spans="3:6" ht="20.25" hidden="1" customHeight="1" thickBot="1" x14ac:dyDescent="0.3">
      <c r="C483" s="92" t="s">
        <v>1052</v>
      </c>
      <c r="D483" s="92" t="s">
        <v>1066</v>
      </c>
      <c r="F483" s="92"/>
    </row>
    <row r="484" spans="3:6" ht="20.25" hidden="1" customHeight="1" thickBot="1" x14ac:dyDescent="0.3">
      <c r="C484" s="92" t="s">
        <v>1052</v>
      </c>
      <c r="D484" s="92" t="s">
        <v>420</v>
      </c>
      <c r="F484" s="92"/>
    </row>
    <row r="485" spans="3:6" ht="20.25" hidden="1" customHeight="1" thickBot="1" x14ac:dyDescent="0.3">
      <c r="C485" s="92" t="s">
        <v>1052</v>
      </c>
      <c r="D485" s="92" t="s">
        <v>659</v>
      </c>
      <c r="F485" s="92"/>
    </row>
    <row r="486" spans="3:6" ht="20.25" hidden="1" customHeight="1" thickBot="1" x14ac:dyDescent="0.3">
      <c r="C486" s="92" t="s">
        <v>1052</v>
      </c>
      <c r="D486" s="92" t="s">
        <v>661</v>
      </c>
      <c r="F486" s="92"/>
    </row>
    <row r="487" spans="3:6" ht="20.25" hidden="1" customHeight="1" thickBot="1" x14ac:dyDescent="0.3">
      <c r="C487" s="92" t="s">
        <v>1052</v>
      </c>
      <c r="D487" s="92" t="s">
        <v>662</v>
      </c>
      <c r="F487" s="92"/>
    </row>
    <row r="488" spans="3:6" ht="20.25" hidden="1" customHeight="1" thickBot="1" x14ac:dyDescent="0.3">
      <c r="C488" s="92" t="s">
        <v>1052</v>
      </c>
      <c r="D488" s="92" t="s">
        <v>663</v>
      </c>
      <c r="F488" s="92"/>
    </row>
    <row r="489" spans="3:6" ht="20.25" hidden="1" customHeight="1" thickBot="1" x14ac:dyDescent="0.3">
      <c r="C489" s="92" t="s">
        <v>1052</v>
      </c>
      <c r="D489" s="92" t="s">
        <v>1067</v>
      </c>
      <c r="F489" s="92"/>
    </row>
    <row r="490" spans="3:6" ht="20.25" hidden="1" customHeight="1" thickBot="1" x14ac:dyDescent="0.3">
      <c r="C490" s="92" t="s">
        <v>171</v>
      </c>
      <c r="D490" s="92" t="s">
        <v>520</v>
      </c>
      <c r="F490" s="92"/>
    </row>
    <row r="491" spans="3:6" ht="20.25" hidden="1" customHeight="1" thickBot="1" x14ac:dyDescent="0.3">
      <c r="C491" s="92" t="s">
        <v>171</v>
      </c>
      <c r="D491" s="92" t="s">
        <v>178</v>
      </c>
      <c r="F491" s="92"/>
    </row>
    <row r="492" spans="3:6" ht="20.25" hidden="1" customHeight="1" thickBot="1" x14ac:dyDescent="0.3">
      <c r="C492" s="92" t="s">
        <v>171</v>
      </c>
      <c r="D492" s="92" t="s">
        <v>522</v>
      </c>
      <c r="F492" s="92"/>
    </row>
    <row r="493" spans="3:6" ht="20.25" hidden="1" customHeight="1" thickBot="1" x14ac:dyDescent="0.3">
      <c r="C493" s="92" t="s">
        <v>171</v>
      </c>
      <c r="D493" s="92" t="s">
        <v>523</v>
      </c>
      <c r="F493" s="92"/>
    </row>
    <row r="494" spans="3:6" ht="20.25" hidden="1" customHeight="1" thickBot="1" x14ac:dyDescent="0.3">
      <c r="C494" s="92" t="s">
        <v>171</v>
      </c>
      <c r="D494" s="92" t="s">
        <v>524</v>
      </c>
      <c r="F494" s="92"/>
    </row>
    <row r="495" spans="3:6" ht="20.25" hidden="1" customHeight="1" thickBot="1" x14ac:dyDescent="0.3">
      <c r="C495" s="92" t="s">
        <v>171</v>
      </c>
      <c r="D495" s="92" t="s">
        <v>525</v>
      </c>
      <c r="F495" s="92"/>
    </row>
    <row r="496" spans="3:6" ht="20.25" hidden="1" customHeight="1" thickBot="1" x14ac:dyDescent="0.3">
      <c r="C496" s="92" t="s">
        <v>171</v>
      </c>
      <c r="D496" s="92" t="s">
        <v>527</v>
      </c>
      <c r="F496" s="92"/>
    </row>
    <row r="497" spans="3:6" ht="20.25" hidden="1" customHeight="1" thickBot="1" x14ac:dyDescent="0.3">
      <c r="C497" s="92" t="s">
        <v>171</v>
      </c>
      <c r="D497" s="92" t="s">
        <v>521</v>
      </c>
      <c r="F497" s="92"/>
    </row>
    <row r="498" spans="3:6" ht="20.25" hidden="1" customHeight="1" thickBot="1" x14ac:dyDescent="0.3">
      <c r="C498" s="92" t="s">
        <v>171</v>
      </c>
      <c r="D498" s="92" t="s">
        <v>1040</v>
      </c>
      <c r="F498" s="92"/>
    </row>
    <row r="499" spans="3:6" ht="20.25" hidden="1" customHeight="1" thickBot="1" x14ac:dyDescent="0.3">
      <c r="C499" s="92" t="s">
        <v>171</v>
      </c>
      <c r="D499" s="92" t="s">
        <v>1041</v>
      </c>
      <c r="F499" s="92"/>
    </row>
    <row r="500" spans="3:6" ht="20.25" hidden="1" customHeight="1" thickBot="1" x14ac:dyDescent="0.3">
      <c r="C500" s="92" t="s">
        <v>171</v>
      </c>
      <c r="D500" s="92" t="s">
        <v>531</v>
      </c>
      <c r="F500" s="92"/>
    </row>
    <row r="501" spans="3:6" ht="20.25" hidden="1" customHeight="1" thickBot="1" x14ac:dyDescent="0.3">
      <c r="C501" s="92" t="s">
        <v>171</v>
      </c>
      <c r="D501" s="92" t="s">
        <v>532</v>
      </c>
      <c r="F501" s="92"/>
    </row>
    <row r="502" spans="3:6" ht="20.25" hidden="1" customHeight="1" thickBot="1" x14ac:dyDescent="0.3">
      <c r="C502" s="92" t="s">
        <v>171</v>
      </c>
      <c r="D502" s="92" t="s">
        <v>533</v>
      </c>
      <c r="F502" s="92"/>
    </row>
    <row r="503" spans="3:6" ht="20.25" hidden="1" customHeight="1" thickBot="1" x14ac:dyDescent="0.3">
      <c r="C503" s="92" t="s">
        <v>171</v>
      </c>
      <c r="D503" s="92" t="s">
        <v>514</v>
      </c>
      <c r="F503" s="92"/>
    </row>
    <row r="504" spans="3:6" ht="20.25" hidden="1" customHeight="1" thickBot="1" x14ac:dyDescent="0.3">
      <c r="C504" s="92" t="s">
        <v>171</v>
      </c>
      <c r="D504" s="92" t="s">
        <v>534</v>
      </c>
      <c r="F504" s="92"/>
    </row>
    <row r="505" spans="3:6" ht="20.25" hidden="1" customHeight="1" thickBot="1" x14ac:dyDescent="0.3">
      <c r="C505" s="92" t="s">
        <v>171</v>
      </c>
      <c r="D505" s="92" t="s">
        <v>535</v>
      </c>
      <c r="F505" s="92"/>
    </row>
    <row r="506" spans="3:6" ht="20.25" hidden="1" customHeight="1" thickBot="1" x14ac:dyDescent="0.3">
      <c r="C506" s="92" t="s">
        <v>171</v>
      </c>
      <c r="D506" s="92" t="s">
        <v>77</v>
      </c>
      <c r="F506" s="92"/>
    </row>
    <row r="507" spans="3:6" ht="20.25" hidden="1" customHeight="1" thickBot="1" x14ac:dyDescent="0.3">
      <c r="C507" s="92" t="s">
        <v>171</v>
      </c>
      <c r="D507" s="92" t="s">
        <v>539</v>
      </c>
      <c r="F507" s="92"/>
    </row>
    <row r="508" spans="3:6" ht="20.25" hidden="1" customHeight="1" thickBot="1" x14ac:dyDescent="0.3">
      <c r="C508" s="92" t="s">
        <v>171</v>
      </c>
      <c r="D508" s="92" t="s">
        <v>540</v>
      </c>
      <c r="F508" s="92"/>
    </row>
    <row r="509" spans="3:6" ht="20.25" hidden="1" customHeight="1" thickBot="1" x14ac:dyDescent="0.3">
      <c r="C509" s="92" t="s">
        <v>171</v>
      </c>
      <c r="D509" s="92" t="s">
        <v>1042</v>
      </c>
      <c r="F509" s="92"/>
    </row>
    <row r="510" spans="3:6" ht="20.25" hidden="1" customHeight="1" thickBot="1" x14ac:dyDescent="0.3">
      <c r="C510" s="92" t="s">
        <v>171</v>
      </c>
      <c r="D510" s="92" t="s">
        <v>541</v>
      </c>
      <c r="F510" s="92"/>
    </row>
    <row r="511" spans="3:6" ht="20.25" hidden="1" customHeight="1" thickBot="1" x14ac:dyDescent="0.3">
      <c r="C511" s="92" t="s">
        <v>171</v>
      </c>
      <c r="D511" s="92" t="s">
        <v>1043</v>
      </c>
      <c r="F511" s="92"/>
    </row>
    <row r="512" spans="3:6" ht="20.25" hidden="1" customHeight="1" thickBot="1" x14ac:dyDescent="0.3">
      <c r="C512" s="92" t="s">
        <v>171</v>
      </c>
      <c r="D512" s="92" t="s">
        <v>543</v>
      </c>
      <c r="F512" s="92"/>
    </row>
    <row r="513" spans="3:6" ht="20.25" hidden="1" customHeight="1" thickBot="1" x14ac:dyDescent="0.3">
      <c r="C513" s="92" t="s">
        <v>171</v>
      </c>
      <c r="D513" s="92" t="s">
        <v>544</v>
      </c>
      <c r="F513" s="92"/>
    </row>
    <row r="514" spans="3:6" ht="20.25" hidden="1" customHeight="1" thickBot="1" x14ac:dyDescent="0.3">
      <c r="C514" s="92" t="s">
        <v>171</v>
      </c>
      <c r="D514" s="92" t="s">
        <v>152</v>
      </c>
      <c r="F514" s="92"/>
    </row>
    <row r="515" spans="3:6" ht="20.25" hidden="1" customHeight="1" thickBot="1" x14ac:dyDescent="0.3">
      <c r="C515" s="92" t="s">
        <v>171</v>
      </c>
      <c r="D515" s="92" t="s">
        <v>1044</v>
      </c>
      <c r="F515" s="92"/>
    </row>
    <row r="516" spans="3:6" ht="20.25" hidden="1" customHeight="1" thickBot="1" x14ac:dyDescent="0.3">
      <c r="C516" s="92" t="s">
        <v>171</v>
      </c>
      <c r="D516" s="92" t="s">
        <v>545</v>
      </c>
      <c r="F516" s="92"/>
    </row>
    <row r="517" spans="3:6" ht="20.25" hidden="1" customHeight="1" thickBot="1" x14ac:dyDescent="0.3">
      <c r="C517" s="92" t="s">
        <v>171</v>
      </c>
      <c r="D517" s="92" t="s">
        <v>528</v>
      </c>
      <c r="F517" s="92"/>
    </row>
    <row r="518" spans="3:6" ht="20.25" hidden="1" customHeight="1" thickBot="1" x14ac:dyDescent="0.3">
      <c r="C518" s="92" t="s">
        <v>171</v>
      </c>
      <c r="D518" s="92" t="s">
        <v>542</v>
      </c>
      <c r="F518" s="92"/>
    </row>
    <row r="519" spans="3:6" ht="20.25" hidden="1" customHeight="1" thickBot="1" x14ac:dyDescent="0.3">
      <c r="C519" s="92" t="s">
        <v>171</v>
      </c>
      <c r="D519" s="92" t="s">
        <v>480</v>
      </c>
      <c r="F519" s="92"/>
    </row>
    <row r="520" spans="3:6" ht="20.25" hidden="1" customHeight="1" thickBot="1" x14ac:dyDescent="0.3">
      <c r="C520" s="92" t="s">
        <v>714</v>
      </c>
      <c r="D520" s="92" t="s">
        <v>1025</v>
      </c>
      <c r="F520" s="92"/>
    </row>
    <row r="521" spans="3:6" ht="20.25" hidden="1" customHeight="1" thickBot="1" x14ac:dyDescent="0.3">
      <c r="C521" s="92" t="s">
        <v>714</v>
      </c>
      <c r="D521" s="92" t="s">
        <v>548</v>
      </c>
      <c r="F521" s="92"/>
    </row>
    <row r="522" spans="3:6" ht="20.25" hidden="1" customHeight="1" thickBot="1" x14ac:dyDescent="0.3">
      <c r="C522" s="92" t="s">
        <v>714</v>
      </c>
      <c r="D522" s="92" t="s">
        <v>549</v>
      </c>
      <c r="F522" s="92"/>
    </row>
    <row r="523" spans="3:6" ht="20.25" hidden="1" customHeight="1" thickBot="1" x14ac:dyDescent="0.3">
      <c r="C523" s="92" t="s">
        <v>714</v>
      </c>
      <c r="D523" s="92" t="s">
        <v>550</v>
      </c>
      <c r="F523" s="92"/>
    </row>
    <row r="524" spans="3:6" ht="20.25" hidden="1" customHeight="1" thickBot="1" x14ac:dyDescent="0.3">
      <c r="C524" s="92" t="s">
        <v>714</v>
      </c>
      <c r="D524" s="92" t="s">
        <v>551</v>
      </c>
      <c r="F524" s="92"/>
    </row>
    <row r="525" spans="3:6" ht="20.25" hidden="1" customHeight="1" thickBot="1" x14ac:dyDescent="0.3">
      <c r="C525" s="92" t="s">
        <v>714</v>
      </c>
      <c r="D525" s="92" t="s">
        <v>607</v>
      </c>
      <c r="F525" s="92"/>
    </row>
    <row r="526" spans="3:6" ht="20.25" hidden="1" customHeight="1" thickBot="1" x14ac:dyDescent="0.3">
      <c r="C526" s="92" t="s">
        <v>714</v>
      </c>
      <c r="D526" s="92" t="s">
        <v>552</v>
      </c>
      <c r="F526" s="92"/>
    </row>
    <row r="527" spans="3:6" ht="20.25" hidden="1" customHeight="1" thickBot="1" x14ac:dyDescent="0.3">
      <c r="C527" s="92" t="s">
        <v>714</v>
      </c>
      <c r="D527" s="92" t="s">
        <v>553</v>
      </c>
      <c r="F527" s="92"/>
    </row>
    <row r="528" spans="3:6" ht="20.25" hidden="1" customHeight="1" thickBot="1" x14ac:dyDescent="0.3">
      <c r="C528" s="92" t="s">
        <v>714</v>
      </c>
      <c r="D528" s="92" t="s">
        <v>554</v>
      </c>
      <c r="F528" s="92"/>
    </row>
    <row r="529" spans="3:6" ht="20.25" hidden="1" customHeight="1" thickBot="1" x14ac:dyDescent="0.3">
      <c r="C529" s="92" t="s">
        <v>714</v>
      </c>
      <c r="D529" s="92" t="s">
        <v>555</v>
      </c>
      <c r="F529" s="92"/>
    </row>
    <row r="530" spans="3:6" ht="20.25" hidden="1" customHeight="1" thickBot="1" x14ac:dyDescent="0.3">
      <c r="C530" s="92" t="s">
        <v>714</v>
      </c>
      <c r="D530" s="92" t="s">
        <v>556</v>
      </c>
      <c r="F530" s="92"/>
    </row>
    <row r="531" spans="3:6" ht="20.25" hidden="1" customHeight="1" thickBot="1" x14ac:dyDescent="0.3">
      <c r="C531" s="92" t="s">
        <v>714</v>
      </c>
      <c r="D531" s="92" t="s">
        <v>332</v>
      </c>
      <c r="F531" s="92"/>
    </row>
    <row r="532" spans="3:6" ht="20.25" hidden="1" customHeight="1" thickBot="1" x14ac:dyDescent="0.3">
      <c r="C532" s="92" t="s">
        <v>714</v>
      </c>
      <c r="D532" s="92" t="s">
        <v>557</v>
      </c>
      <c r="F532" s="92"/>
    </row>
    <row r="533" spans="3:6" ht="20.25" hidden="1" customHeight="1" thickBot="1" x14ac:dyDescent="0.3">
      <c r="C533" s="92" t="s">
        <v>714</v>
      </c>
      <c r="D533" s="92" t="s">
        <v>558</v>
      </c>
      <c r="F533" s="92"/>
    </row>
    <row r="534" spans="3:6" ht="20.25" hidden="1" customHeight="1" thickBot="1" x14ac:dyDescent="0.3">
      <c r="C534" s="92" t="s">
        <v>714</v>
      </c>
      <c r="D534" s="92" t="s">
        <v>1045</v>
      </c>
      <c r="F534" s="92"/>
    </row>
    <row r="535" spans="3:6" ht="20.25" hidden="1" customHeight="1" thickBot="1" x14ac:dyDescent="0.3">
      <c r="C535" s="92" t="s">
        <v>714</v>
      </c>
      <c r="D535" s="92" t="s">
        <v>559</v>
      </c>
      <c r="F535" s="92"/>
    </row>
    <row r="536" spans="3:6" ht="20.25" hidden="1" customHeight="1" thickBot="1" x14ac:dyDescent="0.3">
      <c r="C536" s="92" t="s">
        <v>714</v>
      </c>
      <c r="D536" s="92" t="s">
        <v>561</v>
      </c>
      <c r="F536" s="92"/>
    </row>
    <row r="537" spans="3:6" ht="20.25" hidden="1" customHeight="1" thickBot="1" x14ac:dyDescent="0.3">
      <c r="C537" s="92" t="s">
        <v>714</v>
      </c>
      <c r="D537" s="92" t="s">
        <v>562</v>
      </c>
      <c r="F537" s="92"/>
    </row>
    <row r="538" spans="3:6" ht="20.25" hidden="1" customHeight="1" thickBot="1" x14ac:dyDescent="0.3">
      <c r="C538" s="92" t="s">
        <v>714</v>
      </c>
      <c r="D538" s="92" t="s">
        <v>563</v>
      </c>
      <c r="F538" s="92"/>
    </row>
    <row r="539" spans="3:6" ht="20.25" hidden="1" customHeight="1" thickBot="1" x14ac:dyDescent="0.3">
      <c r="C539" s="92" t="s">
        <v>714</v>
      </c>
      <c r="D539" s="92" t="s">
        <v>564</v>
      </c>
      <c r="F539" s="92"/>
    </row>
    <row r="540" spans="3:6" ht="20.25" hidden="1" customHeight="1" thickBot="1" x14ac:dyDescent="0.3">
      <c r="C540" s="92" t="s">
        <v>714</v>
      </c>
      <c r="D540" s="92" t="s">
        <v>566</v>
      </c>
      <c r="F540" s="92"/>
    </row>
    <row r="541" spans="3:6" ht="20.25" hidden="1" customHeight="1" thickBot="1" x14ac:dyDescent="0.3">
      <c r="C541" s="92" t="s">
        <v>714</v>
      </c>
      <c r="D541" s="92" t="s">
        <v>567</v>
      </c>
      <c r="F541" s="92"/>
    </row>
    <row r="542" spans="3:6" ht="20.25" hidden="1" customHeight="1" thickBot="1" x14ac:dyDescent="0.3">
      <c r="C542" s="92" t="s">
        <v>714</v>
      </c>
      <c r="D542" s="92" t="s">
        <v>568</v>
      </c>
      <c r="F542" s="92"/>
    </row>
    <row r="543" spans="3:6" ht="20.25" hidden="1" customHeight="1" thickBot="1" x14ac:dyDescent="0.3">
      <c r="C543" s="92" t="s">
        <v>714</v>
      </c>
      <c r="D543" s="92" t="s">
        <v>569</v>
      </c>
      <c r="F543" s="92"/>
    </row>
    <row r="544" spans="3:6" ht="20.25" hidden="1" customHeight="1" thickBot="1" x14ac:dyDescent="0.3">
      <c r="C544" s="92" t="s">
        <v>714</v>
      </c>
      <c r="D544" s="92" t="s">
        <v>570</v>
      </c>
      <c r="F544" s="92"/>
    </row>
    <row r="545" spans="3:6" ht="20.25" hidden="1" customHeight="1" thickBot="1" x14ac:dyDescent="0.3">
      <c r="C545" s="92" t="s">
        <v>714</v>
      </c>
      <c r="D545" s="92" t="s">
        <v>233</v>
      </c>
      <c r="F545" s="92"/>
    </row>
    <row r="546" spans="3:6" ht="20.25" hidden="1" customHeight="1" thickBot="1" x14ac:dyDescent="0.3">
      <c r="C546" s="92" t="s">
        <v>714</v>
      </c>
      <c r="D546" s="92" t="s">
        <v>479</v>
      </c>
      <c r="F546" s="92"/>
    </row>
    <row r="547" spans="3:6" ht="20.25" hidden="1" customHeight="1" thickBot="1" x14ac:dyDescent="0.3">
      <c r="C547" s="92" t="s">
        <v>714</v>
      </c>
      <c r="D547" s="92" t="s">
        <v>571</v>
      </c>
      <c r="F547" s="92"/>
    </row>
    <row r="548" spans="3:6" ht="20.25" hidden="1" customHeight="1" thickBot="1" x14ac:dyDescent="0.3">
      <c r="C548" s="92" t="s">
        <v>714</v>
      </c>
      <c r="D548" s="92" t="s">
        <v>1046</v>
      </c>
      <c r="F548" s="92"/>
    </row>
    <row r="549" spans="3:6" ht="20.25" hidden="1" customHeight="1" thickBot="1" x14ac:dyDescent="0.3">
      <c r="C549" s="92" t="s">
        <v>714</v>
      </c>
      <c r="D549" s="92" t="s">
        <v>572</v>
      </c>
      <c r="F549" s="92"/>
    </row>
    <row r="550" spans="3:6" ht="20.25" hidden="1" customHeight="1" thickBot="1" x14ac:dyDescent="0.3">
      <c r="C550" s="92" t="s">
        <v>714</v>
      </c>
      <c r="D550" s="92" t="s">
        <v>573</v>
      </c>
      <c r="F550" s="92"/>
    </row>
    <row r="551" spans="3:6" ht="20.25" hidden="1" customHeight="1" thickBot="1" x14ac:dyDescent="0.3">
      <c r="C551" s="92" t="s">
        <v>714</v>
      </c>
      <c r="D551" s="92" t="s">
        <v>574</v>
      </c>
      <c r="F551" s="92"/>
    </row>
    <row r="552" spans="3:6" ht="20.25" hidden="1" customHeight="1" thickBot="1" x14ac:dyDescent="0.3">
      <c r="C552" s="92" t="s">
        <v>714</v>
      </c>
      <c r="D552" s="92" t="s">
        <v>575</v>
      </c>
      <c r="F552" s="92"/>
    </row>
    <row r="553" spans="3:6" ht="20.25" hidden="1" customHeight="1" thickBot="1" x14ac:dyDescent="0.3">
      <c r="C553" s="92" t="s">
        <v>714</v>
      </c>
      <c r="D553" s="92" t="s">
        <v>1047</v>
      </c>
      <c r="F553" s="92"/>
    </row>
    <row r="554" spans="3:6" ht="20.25" hidden="1" customHeight="1" thickBot="1" x14ac:dyDescent="0.3">
      <c r="C554" s="92" t="s">
        <v>714</v>
      </c>
      <c r="D554" s="92" t="s">
        <v>576</v>
      </c>
      <c r="F554" s="92"/>
    </row>
    <row r="555" spans="3:6" ht="20.25" hidden="1" customHeight="1" thickBot="1" x14ac:dyDescent="0.3">
      <c r="C555" s="92" t="s">
        <v>714</v>
      </c>
      <c r="D555" s="92" t="s">
        <v>577</v>
      </c>
      <c r="F555" s="92"/>
    </row>
    <row r="556" spans="3:6" ht="20.25" hidden="1" customHeight="1" thickBot="1" x14ac:dyDescent="0.3">
      <c r="C556" s="92" t="s">
        <v>714</v>
      </c>
      <c r="D556" s="92" t="s">
        <v>578</v>
      </c>
      <c r="F556" s="92"/>
    </row>
    <row r="557" spans="3:6" ht="20.25" hidden="1" customHeight="1" thickBot="1" x14ac:dyDescent="0.3">
      <c r="C557" s="92" t="s">
        <v>714</v>
      </c>
      <c r="D557" s="92" t="s">
        <v>579</v>
      </c>
      <c r="F557" s="92"/>
    </row>
    <row r="558" spans="3:6" ht="20.25" hidden="1" customHeight="1" thickBot="1" x14ac:dyDescent="0.3">
      <c r="C558" s="92" t="s">
        <v>714</v>
      </c>
      <c r="D558" s="92" t="s">
        <v>104</v>
      </c>
      <c r="F558" s="92"/>
    </row>
    <row r="559" spans="3:6" ht="20.25" hidden="1" customHeight="1" thickBot="1" x14ac:dyDescent="0.3">
      <c r="C559" s="92" t="s">
        <v>714</v>
      </c>
      <c r="D559" s="92" t="s">
        <v>580</v>
      </c>
      <c r="F559" s="92"/>
    </row>
    <row r="560" spans="3:6" ht="20.25" hidden="1" customHeight="1" thickBot="1" x14ac:dyDescent="0.3">
      <c r="C560" s="92" t="s">
        <v>714</v>
      </c>
      <c r="D560" s="92" t="s">
        <v>581</v>
      </c>
      <c r="F560" s="92"/>
    </row>
    <row r="561" spans="3:6" ht="20.25" hidden="1" customHeight="1" thickBot="1" x14ac:dyDescent="0.3">
      <c r="C561" s="92" t="s">
        <v>714</v>
      </c>
      <c r="D561" s="92" t="s">
        <v>582</v>
      </c>
      <c r="F561" s="92"/>
    </row>
    <row r="562" spans="3:6" ht="20.25" hidden="1" customHeight="1" thickBot="1" x14ac:dyDescent="0.3">
      <c r="C562" s="92" t="s">
        <v>714</v>
      </c>
      <c r="D562" s="92" t="s">
        <v>583</v>
      </c>
      <c r="F562" s="92"/>
    </row>
    <row r="563" spans="3:6" ht="20.25" hidden="1" customHeight="1" thickBot="1" x14ac:dyDescent="0.3">
      <c r="C563" s="92" t="s">
        <v>714</v>
      </c>
      <c r="D563" s="92" t="s">
        <v>584</v>
      </c>
      <c r="F563" s="92"/>
    </row>
    <row r="564" spans="3:6" ht="20.25" hidden="1" customHeight="1" thickBot="1" x14ac:dyDescent="0.3">
      <c r="C564" s="92" t="s">
        <v>714</v>
      </c>
      <c r="D564" s="92" t="s">
        <v>1048</v>
      </c>
      <c r="F564" s="92"/>
    </row>
    <row r="565" spans="3:6" ht="20.25" hidden="1" customHeight="1" thickBot="1" x14ac:dyDescent="0.3">
      <c r="C565" s="92" t="s">
        <v>714</v>
      </c>
      <c r="D565" s="92" t="s">
        <v>585</v>
      </c>
      <c r="F565" s="92"/>
    </row>
    <row r="566" spans="3:6" ht="20.25" hidden="1" customHeight="1" thickBot="1" x14ac:dyDescent="0.3">
      <c r="C566" s="92" t="s">
        <v>714</v>
      </c>
      <c r="D566" s="92" t="s">
        <v>586</v>
      </c>
      <c r="F566" s="92"/>
    </row>
    <row r="567" spans="3:6" ht="20.25" hidden="1" customHeight="1" thickBot="1" x14ac:dyDescent="0.3">
      <c r="C567" s="92" t="s">
        <v>714</v>
      </c>
      <c r="D567" s="92" t="s">
        <v>587</v>
      </c>
      <c r="F567" s="92"/>
    </row>
    <row r="568" spans="3:6" ht="20.25" hidden="1" customHeight="1" thickBot="1" x14ac:dyDescent="0.3">
      <c r="C568" s="92" t="s">
        <v>714</v>
      </c>
      <c r="D568" s="92" t="s">
        <v>588</v>
      </c>
      <c r="F568" s="92"/>
    </row>
    <row r="569" spans="3:6" ht="20.25" hidden="1" customHeight="1" thickBot="1" x14ac:dyDescent="0.3">
      <c r="C569" s="92" t="s">
        <v>714</v>
      </c>
      <c r="D569" s="92" t="s">
        <v>589</v>
      </c>
      <c r="F569" s="92"/>
    </row>
    <row r="570" spans="3:6" ht="20.25" hidden="1" customHeight="1" thickBot="1" x14ac:dyDescent="0.3">
      <c r="C570" s="92" t="s">
        <v>714</v>
      </c>
      <c r="D570" s="92" t="s">
        <v>473</v>
      </c>
      <c r="F570" s="92"/>
    </row>
    <row r="571" spans="3:6" ht="20.25" hidden="1" customHeight="1" thickBot="1" x14ac:dyDescent="0.3">
      <c r="C571" s="92" t="s">
        <v>714</v>
      </c>
      <c r="D571" s="92" t="s">
        <v>161</v>
      </c>
      <c r="F571" s="92"/>
    </row>
    <row r="572" spans="3:6" ht="20.25" hidden="1" customHeight="1" thickBot="1" x14ac:dyDescent="0.3">
      <c r="C572" s="92" t="s">
        <v>714</v>
      </c>
      <c r="D572" s="92" t="s">
        <v>229</v>
      </c>
      <c r="F572" s="92"/>
    </row>
    <row r="573" spans="3:6" ht="20.25" hidden="1" customHeight="1" thickBot="1" x14ac:dyDescent="0.3">
      <c r="C573" s="92" t="s">
        <v>714</v>
      </c>
      <c r="D573" s="92" t="s">
        <v>464</v>
      </c>
      <c r="F573" s="92"/>
    </row>
    <row r="574" spans="3:6" ht="20.25" hidden="1" customHeight="1" thickBot="1" x14ac:dyDescent="0.3">
      <c r="C574" s="92" t="s">
        <v>714</v>
      </c>
      <c r="D574" s="92" t="s">
        <v>590</v>
      </c>
      <c r="F574" s="92"/>
    </row>
    <row r="575" spans="3:6" ht="20.25" hidden="1" customHeight="1" thickBot="1" x14ac:dyDescent="0.3">
      <c r="C575" s="92" t="s">
        <v>714</v>
      </c>
      <c r="D575" s="92" t="s">
        <v>1049</v>
      </c>
      <c r="F575" s="92"/>
    </row>
    <row r="576" spans="3:6" ht="20.25" hidden="1" customHeight="1" thickBot="1" x14ac:dyDescent="0.3">
      <c r="C576" s="92" t="s">
        <v>714</v>
      </c>
      <c r="D576" s="92" t="s">
        <v>237</v>
      </c>
      <c r="F576" s="92"/>
    </row>
    <row r="577" spans="3:6" ht="20.25" hidden="1" customHeight="1" thickBot="1" x14ac:dyDescent="0.3">
      <c r="C577" s="92" t="s">
        <v>714</v>
      </c>
      <c r="D577" s="92" t="s">
        <v>591</v>
      </c>
      <c r="F577" s="92"/>
    </row>
    <row r="578" spans="3:6" ht="20.25" hidden="1" customHeight="1" thickBot="1" x14ac:dyDescent="0.3">
      <c r="C578" s="92" t="s">
        <v>714</v>
      </c>
      <c r="D578" s="92" t="s">
        <v>592</v>
      </c>
      <c r="F578" s="92"/>
    </row>
    <row r="579" spans="3:6" ht="20.25" hidden="1" customHeight="1" thickBot="1" x14ac:dyDescent="0.3">
      <c r="C579" s="92" t="s">
        <v>714</v>
      </c>
      <c r="D579" s="92" t="s">
        <v>460</v>
      </c>
      <c r="F579" s="92"/>
    </row>
    <row r="580" spans="3:6" ht="20.25" hidden="1" customHeight="1" thickBot="1" x14ac:dyDescent="0.3">
      <c r="C580" s="92" t="s">
        <v>714</v>
      </c>
      <c r="D580" s="92" t="s">
        <v>130</v>
      </c>
      <c r="F580" s="92"/>
    </row>
    <row r="581" spans="3:6" ht="20.25" hidden="1" customHeight="1" thickBot="1" x14ac:dyDescent="0.3">
      <c r="C581" s="92" t="s">
        <v>714</v>
      </c>
      <c r="D581" s="92" t="s">
        <v>593</v>
      </c>
      <c r="F581" s="92"/>
    </row>
    <row r="582" spans="3:6" ht="20.25" hidden="1" customHeight="1" thickBot="1" x14ac:dyDescent="0.3">
      <c r="C582" s="92" t="s">
        <v>714</v>
      </c>
      <c r="D582" s="92" t="s">
        <v>594</v>
      </c>
      <c r="F582" s="92"/>
    </row>
    <row r="583" spans="3:6" ht="20.25" hidden="1" customHeight="1" thickBot="1" x14ac:dyDescent="0.3">
      <c r="C583" s="92" t="s">
        <v>714</v>
      </c>
      <c r="D583" s="92" t="s">
        <v>595</v>
      </c>
      <c r="F583" s="92"/>
    </row>
    <row r="584" spans="3:6" ht="20.25" hidden="1" customHeight="1" thickBot="1" x14ac:dyDescent="0.3">
      <c r="C584" s="92" t="s">
        <v>714</v>
      </c>
      <c r="D584" s="92" t="s">
        <v>596</v>
      </c>
      <c r="F584" s="92"/>
    </row>
    <row r="585" spans="3:6" ht="20.25" hidden="1" customHeight="1" thickBot="1" x14ac:dyDescent="0.3">
      <c r="C585" s="92" t="s">
        <v>714</v>
      </c>
      <c r="D585" s="92" t="s">
        <v>597</v>
      </c>
      <c r="F585" s="92"/>
    </row>
    <row r="586" spans="3:6" ht="20.25" hidden="1" customHeight="1" thickBot="1" x14ac:dyDescent="0.3">
      <c r="C586" s="92" t="s">
        <v>714</v>
      </c>
      <c r="D586" s="92" t="s">
        <v>598</v>
      </c>
      <c r="F586" s="92"/>
    </row>
    <row r="587" spans="3:6" ht="20.25" hidden="1" customHeight="1" thickBot="1" x14ac:dyDescent="0.3">
      <c r="C587" s="92" t="s">
        <v>714</v>
      </c>
      <c r="D587" s="92" t="s">
        <v>599</v>
      </c>
      <c r="F587" s="92"/>
    </row>
    <row r="588" spans="3:6" ht="20.25" hidden="1" customHeight="1" thickBot="1" x14ac:dyDescent="0.3">
      <c r="C588" s="92" t="s">
        <v>714</v>
      </c>
      <c r="D588" s="92" t="s">
        <v>600</v>
      </c>
      <c r="F588" s="92"/>
    </row>
    <row r="589" spans="3:6" ht="20.25" hidden="1" customHeight="1" thickBot="1" x14ac:dyDescent="0.3">
      <c r="C589" s="92" t="s">
        <v>714</v>
      </c>
      <c r="D589" s="92" t="s">
        <v>601</v>
      </c>
      <c r="F589" s="92"/>
    </row>
    <row r="590" spans="3:6" ht="20.25" hidden="1" customHeight="1" thickBot="1" x14ac:dyDescent="0.3">
      <c r="C590" s="92" t="s">
        <v>714</v>
      </c>
      <c r="D590" s="92" t="s">
        <v>602</v>
      </c>
      <c r="F590" s="92"/>
    </row>
    <row r="591" spans="3:6" ht="20.25" hidden="1" customHeight="1" thickBot="1" x14ac:dyDescent="0.3">
      <c r="C591" s="92" t="s">
        <v>714</v>
      </c>
      <c r="D591" s="92" t="s">
        <v>603</v>
      </c>
      <c r="F591" s="92"/>
    </row>
    <row r="592" spans="3:6" ht="20.25" hidden="1" customHeight="1" thickBot="1" x14ac:dyDescent="0.3">
      <c r="C592" s="92" t="s">
        <v>714</v>
      </c>
      <c r="D592" s="92" t="s">
        <v>604</v>
      </c>
      <c r="F592" s="92"/>
    </row>
    <row r="593" spans="3:6" ht="20.25" hidden="1" customHeight="1" thickBot="1" x14ac:dyDescent="0.3">
      <c r="C593" s="92" t="s">
        <v>714</v>
      </c>
      <c r="D593" s="92" t="s">
        <v>605</v>
      </c>
      <c r="F593" s="92"/>
    </row>
    <row r="594" spans="3:6" ht="20.25" hidden="1" customHeight="1" thickBot="1" x14ac:dyDescent="0.3">
      <c r="C594" s="92" t="s">
        <v>714</v>
      </c>
      <c r="D594" s="92" t="s">
        <v>606</v>
      </c>
      <c r="F594" s="92"/>
    </row>
    <row r="595" spans="3:6" ht="20.25" hidden="1" customHeight="1" thickBot="1" x14ac:dyDescent="0.3">
      <c r="C595" s="92" t="s">
        <v>714</v>
      </c>
      <c r="D595" s="92" t="s">
        <v>472</v>
      </c>
      <c r="F595" s="92"/>
    </row>
    <row r="596" spans="3:6" ht="20.25" hidden="1" customHeight="1" thickBot="1" x14ac:dyDescent="0.3">
      <c r="C596" s="92" t="s">
        <v>714</v>
      </c>
      <c r="D596" s="92" t="s">
        <v>608</v>
      </c>
      <c r="F596" s="92"/>
    </row>
    <row r="597" spans="3:6" ht="20.25" hidden="1" customHeight="1" thickBot="1" x14ac:dyDescent="0.3">
      <c r="C597" s="92" t="s">
        <v>714</v>
      </c>
      <c r="D597" s="92" t="s">
        <v>487</v>
      </c>
      <c r="F597" s="92"/>
    </row>
    <row r="598" spans="3:6" ht="20.25" hidden="1" customHeight="1" thickBot="1" x14ac:dyDescent="0.3">
      <c r="C598" s="92" t="s">
        <v>714</v>
      </c>
      <c r="D598" s="92" t="s">
        <v>253</v>
      </c>
      <c r="F598" s="92"/>
    </row>
    <row r="599" spans="3:6" ht="20.25" hidden="1" customHeight="1" thickBot="1" x14ac:dyDescent="0.3">
      <c r="C599" s="92" t="s">
        <v>714</v>
      </c>
      <c r="D599" s="92" t="s">
        <v>88</v>
      </c>
      <c r="F599" s="92"/>
    </row>
    <row r="600" spans="3:6" ht="20.25" hidden="1" customHeight="1" thickBot="1" x14ac:dyDescent="0.3">
      <c r="C600" s="92" t="s">
        <v>714</v>
      </c>
      <c r="D600" s="92" t="s">
        <v>1050</v>
      </c>
      <c r="F600" s="92"/>
    </row>
    <row r="601" spans="3:6" ht="20.25" hidden="1" customHeight="1" thickBot="1" x14ac:dyDescent="0.3">
      <c r="C601" s="92" t="s">
        <v>714</v>
      </c>
      <c r="D601" s="92" t="s">
        <v>609</v>
      </c>
      <c r="F601" s="92"/>
    </row>
    <row r="602" spans="3:6" ht="20.25" hidden="1" customHeight="1" thickBot="1" x14ac:dyDescent="0.3">
      <c r="C602" s="92" t="s">
        <v>714</v>
      </c>
      <c r="D602" s="92" t="s">
        <v>610</v>
      </c>
      <c r="F602" s="92"/>
    </row>
    <row r="603" spans="3:6" ht="20.25" hidden="1" customHeight="1" thickBot="1" x14ac:dyDescent="0.3">
      <c r="C603" s="92" t="s">
        <v>714</v>
      </c>
      <c r="D603" s="92" t="s">
        <v>310</v>
      </c>
      <c r="F603" s="92"/>
    </row>
    <row r="604" spans="3:6" ht="20.25" hidden="1" customHeight="1" thickBot="1" x14ac:dyDescent="0.3">
      <c r="C604" s="92" t="s">
        <v>714</v>
      </c>
      <c r="D604" s="92" t="s">
        <v>612</v>
      </c>
      <c r="F604" s="92"/>
    </row>
    <row r="605" spans="3:6" ht="20.25" hidden="1" customHeight="1" thickBot="1" x14ac:dyDescent="0.3">
      <c r="C605" s="92" t="s">
        <v>714</v>
      </c>
      <c r="D605" s="92" t="s">
        <v>613</v>
      </c>
      <c r="F605" s="92"/>
    </row>
    <row r="606" spans="3:6" ht="20.25" hidden="1" customHeight="1" thickBot="1" x14ac:dyDescent="0.3">
      <c r="C606" s="92" t="s">
        <v>714</v>
      </c>
      <c r="D606" s="92" t="s">
        <v>615</v>
      </c>
      <c r="F606" s="92"/>
    </row>
    <row r="607" spans="3:6" ht="20.25" hidden="1" customHeight="1" thickBot="1" x14ac:dyDescent="0.3">
      <c r="C607" s="92" t="s">
        <v>714</v>
      </c>
      <c r="D607" s="92" t="s">
        <v>616</v>
      </c>
      <c r="F607" s="92"/>
    </row>
    <row r="608" spans="3:6" ht="20.25" hidden="1" customHeight="1" thickBot="1" x14ac:dyDescent="0.3">
      <c r="C608" s="92" t="s">
        <v>714</v>
      </c>
      <c r="D608" s="92" t="s">
        <v>617</v>
      </c>
      <c r="F608" s="92"/>
    </row>
    <row r="609" spans="3:6" ht="20.25" hidden="1" customHeight="1" thickBot="1" x14ac:dyDescent="0.3">
      <c r="C609" s="92" t="s">
        <v>714</v>
      </c>
      <c r="D609" s="92" t="s">
        <v>618</v>
      </c>
      <c r="F609" s="92"/>
    </row>
    <row r="610" spans="3:6" ht="20.25" hidden="1" customHeight="1" thickBot="1" x14ac:dyDescent="0.3">
      <c r="C610" s="92" t="s">
        <v>714</v>
      </c>
      <c r="D610" s="92" t="s">
        <v>619</v>
      </c>
      <c r="F610" s="92"/>
    </row>
    <row r="611" spans="3:6" ht="20.25" hidden="1" customHeight="1" thickBot="1" x14ac:dyDescent="0.3">
      <c r="C611" s="92" t="s">
        <v>714</v>
      </c>
      <c r="D611" s="92" t="s">
        <v>620</v>
      </c>
      <c r="F611" s="92"/>
    </row>
    <row r="612" spans="3:6" ht="20.25" hidden="1" customHeight="1" thickBot="1" x14ac:dyDescent="0.3">
      <c r="C612" s="92" t="s">
        <v>714</v>
      </c>
      <c r="D612" s="92" t="s">
        <v>621</v>
      </c>
      <c r="F612" s="92"/>
    </row>
    <row r="613" spans="3:6" ht="20.25" hidden="1" customHeight="1" thickBot="1" x14ac:dyDescent="0.3">
      <c r="C613" s="92" t="s">
        <v>714</v>
      </c>
      <c r="D613" s="92" t="s">
        <v>622</v>
      </c>
      <c r="F613" s="92"/>
    </row>
    <row r="614" spans="3:6" ht="20.25" hidden="1" customHeight="1" thickBot="1" x14ac:dyDescent="0.3">
      <c r="C614" s="92" t="s">
        <v>714</v>
      </c>
      <c r="D614" s="92" t="s">
        <v>623</v>
      </c>
      <c r="F614" s="92"/>
    </row>
    <row r="615" spans="3:6" ht="20.25" hidden="1" customHeight="1" thickBot="1" x14ac:dyDescent="0.3">
      <c r="C615" s="92" t="s">
        <v>714</v>
      </c>
      <c r="D615" s="92" t="s">
        <v>624</v>
      </c>
      <c r="F615" s="92"/>
    </row>
    <row r="616" spans="3:6" ht="20.25" hidden="1" customHeight="1" thickBot="1" x14ac:dyDescent="0.3">
      <c r="C616" s="92" t="s">
        <v>714</v>
      </c>
      <c r="D616" s="92" t="s">
        <v>625</v>
      </c>
      <c r="F616" s="92"/>
    </row>
    <row r="617" spans="3:6" ht="20.25" hidden="1" customHeight="1" thickBot="1" x14ac:dyDescent="0.3">
      <c r="C617" s="92" t="s">
        <v>714</v>
      </c>
      <c r="D617" s="92" t="s">
        <v>626</v>
      </c>
      <c r="F617" s="92"/>
    </row>
    <row r="618" spans="3:6" ht="20.25" hidden="1" customHeight="1" thickBot="1" x14ac:dyDescent="0.3">
      <c r="C618" s="92" t="s">
        <v>714</v>
      </c>
      <c r="D618" s="92" t="s">
        <v>627</v>
      </c>
      <c r="F618" s="92"/>
    </row>
    <row r="619" spans="3:6" ht="20.25" hidden="1" customHeight="1" thickBot="1" x14ac:dyDescent="0.3">
      <c r="C619" s="92" t="s">
        <v>714</v>
      </c>
      <c r="D619" s="92" t="s">
        <v>628</v>
      </c>
      <c r="F619" s="92"/>
    </row>
    <row r="620" spans="3:6" ht="20.25" hidden="1" customHeight="1" thickBot="1" x14ac:dyDescent="0.3">
      <c r="C620" s="92" t="s">
        <v>714</v>
      </c>
      <c r="D620" s="92" t="s">
        <v>629</v>
      </c>
      <c r="F620" s="92"/>
    </row>
    <row r="621" spans="3:6" ht="20.25" hidden="1" customHeight="1" thickBot="1" x14ac:dyDescent="0.3">
      <c r="C621" s="92" t="s">
        <v>714</v>
      </c>
      <c r="D621" s="92" t="s">
        <v>631</v>
      </c>
      <c r="F621" s="92"/>
    </row>
    <row r="622" spans="3:6" ht="20.25" hidden="1" customHeight="1" thickBot="1" x14ac:dyDescent="0.3">
      <c r="C622" s="92" t="s">
        <v>714</v>
      </c>
      <c r="D622" s="92" t="s">
        <v>632</v>
      </c>
      <c r="F622" s="92"/>
    </row>
    <row r="623" spans="3:6" ht="20.25" hidden="1" customHeight="1" thickBot="1" x14ac:dyDescent="0.3">
      <c r="C623" s="92" t="s">
        <v>714</v>
      </c>
      <c r="D623" s="92" t="s">
        <v>633</v>
      </c>
      <c r="F623" s="92"/>
    </row>
    <row r="624" spans="3:6" ht="20.25" hidden="1" customHeight="1" thickBot="1" x14ac:dyDescent="0.3">
      <c r="C624" s="92" t="s">
        <v>714</v>
      </c>
      <c r="D624" s="92" t="s">
        <v>634</v>
      </c>
      <c r="F624" s="92"/>
    </row>
    <row r="625" spans="3:6" ht="20.25" hidden="1" customHeight="1" thickBot="1" x14ac:dyDescent="0.3">
      <c r="C625" s="92" t="s">
        <v>714</v>
      </c>
      <c r="D625" s="92" t="s">
        <v>635</v>
      </c>
      <c r="F625" s="92"/>
    </row>
    <row r="626" spans="3:6" ht="20.25" hidden="1" customHeight="1" thickBot="1" x14ac:dyDescent="0.3">
      <c r="C626" s="92" t="s">
        <v>714</v>
      </c>
      <c r="D626" s="92" t="s">
        <v>188</v>
      </c>
      <c r="F626" s="92"/>
    </row>
    <row r="627" spans="3:6" ht="20.25" hidden="1" customHeight="1" thickBot="1" x14ac:dyDescent="0.3">
      <c r="C627" s="92" t="s">
        <v>714</v>
      </c>
      <c r="D627" s="92" t="s">
        <v>636</v>
      </c>
      <c r="F627" s="92"/>
    </row>
    <row r="628" spans="3:6" ht="20.25" hidden="1" customHeight="1" thickBot="1" x14ac:dyDescent="0.3">
      <c r="C628" s="92" t="s">
        <v>714</v>
      </c>
      <c r="D628" s="92" t="s">
        <v>637</v>
      </c>
      <c r="F628" s="92"/>
    </row>
    <row r="629" spans="3:6" ht="20.25" hidden="1" customHeight="1" thickBot="1" x14ac:dyDescent="0.3">
      <c r="C629" s="92" t="s">
        <v>714</v>
      </c>
      <c r="D629" s="92" t="s">
        <v>1051</v>
      </c>
      <c r="F629" s="92"/>
    </row>
    <row r="630" spans="3:6" ht="20.25" hidden="1" customHeight="1" thickBot="1" x14ac:dyDescent="0.3">
      <c r="C630" s="92" t="s">
        <v>714</v>
      </c>
      <c r="D630" s="92" t="s">
        <v>638</v>
      </c>
      <c r="F630" s="92"/>
    </row>
    <row r="631" spans="3:6" ht="20.25" hidden="1" customHeight="1" thickBot="1" x14ac:dyDescent="0.3">
      <c r="C631" s="92" t="s">
        <v>714</v>
      </c>
      <c r="D631" s="92" t="s">
        <v>639</v>
      </c>
      <c r="F631" s="92"/>
    </row>
    <row r="632" spans="3:6" ht="20.25" hidden="1" customHeight="1" thickBot="1" x14ac:dyDescent="0.3">
      <c r="C632" s="92" t="s">
        <v>714</v>
      </c>
      <c r="D632" s="92" t="s">
        <v>640</v>
      </c>
      <c r="F632" s="92"/>
    </row>
    <row r="633" spans="3:6" ht="20.25" hidden="1" customHeight="1" thickBot="1" x14ac:dyDescent="0.3">
      <c r="C633" s="92" t="s">
        <v>714</v>
      </c>
      <c r="D633" s="92" t="s">
        <v>641</v>
      </c>
      <c r="F633" s="92"/>
    </row>
    <row r="634" spans="3:6" ht="20.25" hidden="1" customHeight="1" thickBot="1" x14ac:dyDescent="0.3">
      <c r="C634" s="92" t="s">
        <v>714</v>
      </c>
      <c r="D634" s="92" t="s">
        <v>642</v>
      </c>
      <c r="F634" s="92"/>
    </row>
    <row r="635" spans="3:6" ht="20.25" hidden="1" customHeight="1" thickBot="1" x14ac:dyDescent="0.3">
      <c r="C635" s="92" t="s">
        <v>714</v>
      </c>
      <c r="D635" s="92" t="s">
        <v>644</v>
      </c>
      <c r="F635" s="92"/>
    </row>
    <row r="636" spans="3:6" ht="20.25" hidden="1" customHeight="1" thickBot="1" x14ac:dyDescent="0.3">
      <c r="C636" s="92" t="s">
        <v>714</v>
      </c>
      <c r="D636" s="92" t="s">
        <v>645</v>
      </c>
      <c r="F636" s="92"/>
    </row>
    <row r="637" spans="3:6" ht="20.25" hidden="1" customHeight="1" thickBot="1" x14ac:dyDescent="0.3">
      <c r="C637" s="92" t="s">
        <v>918</v>
      </c>
      <c r="D637" s="92" t="s">
        <v>962</v>
      </c>
      <c r="F637" s="92"/>
    </row>
    <row r="638" spans="3:6" ht="20.25" hidden="1" customHeight="1" thickBot="1" x14ac:dyDescent="0.3">
      <c r="C638" s="92" t="s">
        <v>1109</v>
      </c>
      <c r="D638" s="92" t="s">
        <v>225</v>
      </c>
      <c r="F638" s="92"/>
    </row>
    <row r="639" spans="3:6" ht="20.25" hidden="1" customHeight="1" thickBot="1" x14ac:dyDescent="0.3">
      <c r="C639" s="92" t="s">
        <v>1109</v>
      </c>
      <c r="D639" s="92" t="s">
        <v>769</v>
      </c>
      <c r="F639" s="92"/>
    </row>
    <row r="640" spans="3:6" ht="20.25" hidden="1" customHeight="1" thickBot="1" x14ac:dyDescent="0.3">
      <c r="C640" s="92" t="s">
        <v>1109</v>
      </c>
      <c r="D640" s="92" t="s">
        <v>322</v>
      </c>
      <c r="F640" s="92"/>
    </row>
    <row r="641" spans="3:6" ht="20.25" hidden="1" customHeight="1" thickBot="1" x14ac:dyDescent="0.3">
      <c r="C641" s="92" t="s">
        <v>1109</v>
      </c>
      <c r="D641" s="92" t="s">
        <v>963</v>
      </c>
      <c r="F641" s="92"/>
    </row>
    <row r="642" spans="3:6" ht="20.25" hidden="1" customHeight="1" thickBot="1" x14ac:dyDescent="0.3">
      <c r="C642" s="92" t="s">
        <v>471</v>
      </c>
      <c r="D642" s="92" t="s">
        <v>664</v>
      </c>
      <c r="F642" s="92"/>
    </row>
    <row r="643" spans="3:6" ht="20.25" hidden="1" customHeight="1" thickBot="1" x14ac:dyDescent="0.3">
      <c r="C643" s="92" t="s">
        <v>471</v>
      </c>
      <c r="D643" s="92" t="s">
        <v>666</v>
      </c>
      <c r="F643" s="92"/>
    </row>
    <row r="644" spans="3:6" ht="20.25" hidden="1" customHeight="1" thickBot="1" x14ac:dyDescent="0.3">
      <c r="C644" s="92" t="s">
        <v>471</v>
      </c>
      <c r="D644" s="92" t="s">
        <v>667</v>
      </c>
      <c r="F644" s="92"/>
    </row>
    <row r="645" spans="3:6" ht="20.25" hidden="1" customHeight="1" thickBot="1" x14ac:dyDescent="0.3">
      <c r="C645" s="92" t="s">
        <v>471</v>
      </c>
      <c r="D645" s="92" t="s">
        <v>668</v>
      </c>
      <c r="F645" s="92"/>
    </row>
    <row r="646" spans="3:6" ht="20.25" hidden="1" customHeight="1" thickBot="1" x14ac:dyDescent="0.3">
      <c r="C646" s="92" t="s">
        <v>471</v>
      </c>
      <c r="D646" s="92" t="s">
        <v>54</v>
      </c>
      <c r="F646" s="92"/>
    </row>
    <row r="647" spans="3:6" ht="20.25" hidden="1" customHeight="1" thickBot="1" x14ac:dyDescent="0.3">
      <c r="C647" s="92" t="s">
        <v>471</v>
      </c>
      <c r="D647" s="92" t="s">
        <v>458</v>
      </c>
      <c r="F647" s="92"/>
    </row>
    <row r="648" spans="3:6" ht="20.25" hidden="1" customHeight="1" thickBot="1" x14ac:dyDescent="0.3">
      <c r="C648" s="92" t="s">
        <v>471</v>
      </c>
      <c r="D648" s="92" t="s">
        <v>277</v>
      </c>
      <c r="F648" s="92"/>
    </row>
    <row r="649" spans="3:6" ht="20.25" hidden="1" customHeight="1" thickBot="1" x14ac:dyDescent="0.3">
      <c r="C649" s="92" t="s">
        <v>471</v>
      </c>
      <c r="D649" s="92" t="s">
        <v>210</v>
      </c>
      <c r="F649" s="92"/>
    </row>
    <row r="650" spans="3:6" ht="20.25" hidden="1" customHeight="1" thickBot="1" x14ac:dyDescent="0.3">
      <c r="C650" s="92" t="s">
        <v>471</v>
      </c>
      <c r="D650" s="92" t="s">
        <v>669</v>
      </c>
      <c r="F650" s="92"/>
    </row>
    <row r="651" spans="3:6" ht="20.25" hidden="1" customHeight="1" thickBot="1" x14ac:dyDescent="0.3">
      <c r="C651" s="92" t="s">
        <v>471</v>
      </c>
      <c r="D651" s="92" t="s">
        <v>670</v>
      </c>
      <c r="F651" s="92"/>
    </row>
    <row r="652" spans="3:6" ht="20.25" hidden="1" customHeight="1" thickBot="1" x14ac:dyDescent="0.3">
      <c r="C652" s="92" t="s">
        <v>471</v>
      </c>
      <c r="D652" s="92" t="s">
        <v>671</v>
      </c>
      <c r="F652" s="92"/>
    </row>
    <row r="653" spans="3:6" ht="20.25" hidden="1" customHeight="1" thickBot="1" x14ac:dyDescent="0.3">
      <c r="C653" s="92" t="s">
        <v>471</v>
      </c>
      <c r="D653" s="92" t="s">
        <v>106</v>
      </c>
      <c r="F653" s="92"/>
    </row>
    <row r="654" spans="3:6" ht="20.25" hidden="1" customHeight="1" thickBot="1" x14ac:dyDescent="0.3">
      <c r="C654" s="92" t="s">
        <v>471</v>
      </c>
      <c r="D654" s="92" t="s">
        <v>672</v>
      </c>
      <c r="F654" s="92"/>
    </row>
    <row r="655" spans="3:6" ht="20.25" hidden="1" customHeight="1" thickBot="1" x14ac:dyDescent="0.3">
      <c r="C655" s="92" t="s">
        <v>471</v>
      </c>
      <c r="D655" s="92" t="s">
        <v>1068</v>
      </c>
      <c r="F655" s="92"/>
    </row>
    <row r="656" spans="3:6" ht="20.25" hidden="1" customHeight="1" thickBot="1" x14ac:dyDescent="0.3">
      <c r="C656" s="92" t="s">
        <v>471</v>
      </c>
      <c r="D656" s="92" t="s">
        <v>1069</v>
      </c>
      <c r="F656" s="92"/>
    </row>
    <row r="657" spans="3:6" ht="20.25" hidden="1" customHeight="1" thickBot="1" x14ac:dyDescent="0.3">
      <c r="C657" s="92" t="s">
        <v>471</v>
      </c>
      <c r="D657" s="92" t="s">
        <v>193</v>
      </c>
      <c r="F657" s="92"/>
    </row>
    <row r="658" spans="3:6" ht="20.25" hidden="1" customHeight="1" thickBot="1" x14ac:dyDescent="0.3">
      <c r="C658" s="92" t="s">
        <v>471</v>
      </c>
      <c r="D658" s="92" t="s">
        <v>417</v>
      </c>
      <c r="F658" s="92"/>
    </row>
    <row r="659" spans="3:6" ht="20.25" hidden="1" customHeight="1" thickBot="1" x14ac:dyDescent="0.3">
      <c r="C659" s="92" t="s">
        <v>471</v>
      </c>
      <c r="D659" s="92" t="s">
        <v>673</v>
      </c>
      <c r="F659" s="92"/>
    </row>
    <row r="660" spans="3:6" ht="20.25" hidden="1" customHeight="1" thickBot="1" x14ac:dyDescent="0.3">
      <c r="C660" s="92" t="s">
        <v>471</v>
      </c>
      <c r="D660" s="92" t="s">
        <v>538</v>
      </c>
      <c r="F660" s="92"/>
    </row>
    <row r="661" spans="3:6" ht="20.25" hidden="1" customHeight="1" thickBot="1" x14ac:dyDescent="0.3">
      <c r="C661" s="92" t="s">
        <v>471</v>
      </c>
      <c r="D661" s="92" t="s">
        <v>674</v>
      </c>
      <c r="F661" s="92"/>
    </row>
    <row r="662" spans="3:6" ht="20.25" hidden="1" customHeight="1" thickBot="1" x14ac:dyDescent="0.3">
      <c r="C662" s="92" t="s">
        <v>471</v>
      </c>
      <c r="D662" s="92" t="s">
        <v>675</v>
      </c>
      <c r="F662" s="92"/>
    </row>
    <row r="663" spans="3:6" ht="20.25" hidden="1" customHeight="1" thickBot="1" x14ac:dyDescent="0.3">
      <c r="C663" s="92" t="s">
        <v>471</v>
      </c>
      <c r="D663" s="92" t="s">
        <v>173</v>
      </c>
      <c r="F663" s="92"/>
    </row>
    <row r="664" spans="3:6" ht="20.25" hidden="1" customHeight="1" thickBot="1" x14ac:dyDescent="0.3">
      <c r="C664" s="92" t="s">
        <v>471</v>
      </c>
      <c r="D664" s="92" t="s">
        <v>415</v>
      </c>
      <c r="F664" s="92"/>
    </row>
    <row r="665" spans="3:6" ht="20.25" hidden="1" customHeight="1" thickBot="1" x14ac:dyDescent="0.3">
      <c r="C665" s="92" t="s">
        <v>471</v>
      </c>
      <c r="D665" s="92" t="s">
        <v>196</v>
      </c>
      <c r="F665" s="92"/>
    </row>
    <row r="666" spans="3:6" ht="20.25" hidden="1" customHeight="1" thickBot="1" x14ac:dyDescent="0.3">
      <c r="C666" s="92" t="s">
        <v>471</v>
      </c>
      <c r="D666" s="92" t="s">
        <v>676</v>
      </c>
      <c r="F666" s="92"/>
    </row>
    <row r="667" spans="3:6" ht="20.25" hidden="1" customHeight="1" thickBot="1" x14ac:dyDescent="0.3">
      <c r="C667" s="92" t="s">
        <v>471</v>
      </c>
      <c r="D667" s="92" t="s">
        <v>507</v>
      </c>
      <c r="F667" s="92"/>
    </row>
    <row r="668" spans="3:6" ht="20.25" hidden="1" customHeight="1" thickBot="1" x14ac:dyDescent="0.3">
      <c r="C668" s="92" t="s">
        <v>471</v>
      </c>
      <c r="D668" s="92" t="s">
        <v>677</v>
      </c>
      <c r="F668" s="92"/>
    </row>
    <row r="669" spans="3:6" ht="20.25" hidden="1" customHeight="1" thickBot="1" x14ac:dyDescent="0.3">
      <c r="C669" s="92" t="s">
        <v>471</v>
      </c>
      <c r="D669" s="92" t="s">
        <v>246</v>
      </c>
      <c r="F669" s="92"/>
    </row>
    <row r="670" spans="3:6" ht="20.25" hidden="1" customHeight="1" thickBot="1" x14ac:dyDescent="0.3">
      <c r="C670" s="92" t="s">
        <v>471</v>
      </c>
      <c r="D670" s="92" t="s">
        <v>361</v>
      </c>
      <c r="F670" s="92"/>
    </row>
    <row r="671" spans="3:6" ht="20.25" hidden="1" customHeight="1" thickBot="1" x14ac:dyDescent="0.3">
      <c r="C671" s="92" t="s">
        <v>471</v>
      </c>
      <c r="D671" s="92" t="s">
        <v>679</v>
      </c>
      <c r="F671" s="92"/>
    </row>
    <row r="672" spans="3:6" ht="20.25" hidden="1" customHeight="1" thickBot="1" x14ac:dyDescent="0.3">
      <c r="C672" s="92" t="s">
        <v>471</v>
      </c>
      <c r="D672" s="92" t="s">
        <v>681</v>
      </c>
      <c r="F672" s="92"/>
    </row>
    <row r="673" spans="3:6" ht="20.25" hidden="1" customHeight="1" thickBot="1" x14ac:dyDescent="0.3">
      <c r="C673" s="92" t="s">
        <v>471</v>
      </c>
      <c r="D673" s="92" t="s">
        <v>683</v>
      </c>
      <c r="F673" s="92"/>
    </row>
    <row r="674" spans="3:6" ht="20.25" hidden="1" customHeight="1" thickBot="1" x14ac:dyDescent="0.3">
      <c r="C674" s="92" t="s">
        <v>471</v>
      </c>
      <c r="D674" s="92" t="s">
        <v>684</v>
      </c>
      <c r="F674" s="92"/>
    </row>
    <row r="675" spans="3:6" ht="20.25" hidden="1" customHeight="1" thickBot="1" x14ac:dyDescent="0.3">
      <c r="C675" s="92" t="s">
        <v>471</v>
      </c>
      <c r="D675" s="92" t="s">
        <v>682</v>
      </c>
      <c r="F675" s="92"/>
    </row>
    <row r="676" spans="3:6" ht="20.25" hidden="1" customHeight="1" thickBot="1" x14ac:dyDescent="0.3">
      <c r="C676" s="92" t="s">
        <v>471</v>
      </c>
      <c r="D676" s="92" t="s">
        <v>685</v>
      </c>
      <c r="F676" s="92"/>
    </row>
    <row r="677" spans="3:6" ht="20.25" hidden="1" customHeight="1" thickBot="1" x14ac:dyDescent="0.3">
      <c r="C677" s="92" t="s">
        <v>471</v>
      </c>
      <c r="D677" s="92" t="s">
        <v>686</v>
      </c>
      <c r="F677" s="92"/>
    </row>
    <row r="678" spans="3:6" ht="20.25" hidden="1" customHeight="1" thickBot="1" x14ac:dyDescent="0.3">
      <c r="C678" s="92" t="s">
        <v>471</v>
      </c>
      <c r="D678" s="92" t="s">
        <v>688</v>
      </c>
      <c r="F678" s="92"/>
    </row>
    <row r="679" spans="3:6" ht="20.25" hidden="1" customHeight="1" thickBot="1" x14ac:dyDescent="0.3">
      <c r="C679" s="92" t="s">
        <v>1115</v>
      </c>
      <c r="D679" s="92" t="s">
        <v>432</v>
      </c>
      <c r="F679" s="92"/>
    </row>
    <row r="680" spans="3:6" ht="20.25" hidden="1" customHeight="1" thickBot="1" x14ac:dyDescent="0.3">
      <c r="C680" s="92" t="s">
        <v>1115</v>
      </c>
      <c r="D680" s="92" t="s">
        <v>691</v>
      </c>
      <c r="F680" s="92"/>
    </row>
    <row r="681" spans="3:6" ht="20.25" hidden="1" customHeight="1" thickBot="1" x14ac:dyDescent="0.3">
      <c r="C681" s="92" t="s">
        <v>1115</v>
      </c>
      <c r="D681" s="92" t="s">
        <v>692</v>
      </c>
      <c r="F681" s="92"/>
    </row>
    <row r="682" spans="3:6" ht="20.25" hidden="1" customHeight="1" thickBot="1" x14ac:dyDescent="0.3">
      <c r="C682" s="92" t="s">
        <v>1115</v>
      </c>
      <c r="D682" s="92" t="s">
        <v>693</v>
      </c>
      <c r="F682" s="92"/>
    </row>
    <row r="683" spans="3:6" ht="20.25" hidden="1" customHeight="1" thickBot="1" x14ac:dyDescent="0.3">
      <c r="C683" s="92" t="s">
        <v>1115</v>
      </c>
      <c r="D683" s="92" t="s">
        <v>350</v>
      </c>
      <c r="F683" s="92"/>
    </row>
    <row r="684" spans="3:6" ht="20.25" hidden="1" customHeight="1" thickBot="1" x14ac:dyDescent="0.3">
      <c r="C684" s="92" t="s">
        <v>1115</v>
      </c>
      <c r="D684" s="92" t="s">
        <v>695</v>
      </c>
      <c r="F684" s="92"/>
    </row>
    <row r="685" spans="3:6" ht="20.25" hidden="1" customHeight="1" thickBot="1" x14ac:dyDescent="0.3">
      <c r="C685" s="92" t="s">
        <v>1115</v>
      </c>
      <c r="D685" s="92" t="s">
        <v>696</v>
      </c>
      <c r="F685" s="92"/>
    </row>
    <row r="686" spans="3:6" ht="20.25" hidden="1" customHeight="1" thickBot="1" x14ac:dyDescent="0.3">
      <c r="C686" s="92" t="s">
        <v>1115</v>
      </c>
      <c r="D686" s="92" t="s">
        <v>697</v>
      </c>
      <c r="F686" s="92"/>
    </row>
    <row r="687" spans="3:6" ht="20.25" hidden="1" customHeight="1" thickBot="1" x14ac:dyDescent="0.3">
      <c r="C687" s="92" t="s">
        <v>1115</v>
      </c>
      <c r="D687" s="92" t="s">
        <v>698</v>
      </c>
      <c r="F687" s="92"/>
    </row>
    <row r="688" spans="3:6" ht="20.25" hidden="1" customHeight="1" thickBot="1" x14ac:dyDescent="0.3">
      <c r="C688" s="92" t="s">
        <v>1115</v>
      </c>
      <c r="D688" s="92" t="s">
        <v>699</v>
      </c>
      <c r="F688" s="92"/>
    </row>
    <row r="689" spans="3:6" ht="20.25" hidden="1" customHeight="1" thickBot="1" x14ac:dyDescent="0.3">
      <c r="C689" s="92" t="s">
        <v>1115</v>
      </c>
      <c r="D689" s="92" t="s">
        <v>689</v>
      </c>
      <c r="F689" s="92"/>
    </row>
    <row r="690" spans="3:6" ht="20.25" hidden="1" customHeight="1" thickBot="1" x14ac:dyDescent="0.3">
      <c r="C690" s="92" t="s">
        <v>1115</v>
      </c>
      <c r="D690" s="92" t="s">
        <v>700</v>
      </c>
      <c r="F690" s="92"/>
    </row>
    <row r="691" spans="3:6" ht="20.25" hidden="1" customHeight="1" thickBot="1" x14ac:dyDescent="0.3">
      <c r="C691" s="92" t="s">
        <v>1115</v>
      </c>
      <c r="D691" s="92" t="s">
        <v>701</v>
      </c>
      <c r="F691" s="92"/>
    </row>
    <row r="692" spans="3:6" ht="20.25" hidden="1" customHeight="1" thickBot="1" x14ac:dyDescent="0.3">
      <c r="C692" s="92" t="s">
        <v>1115</v>
      </c>
      <c r="D692" s="92" t="s">
        <v>702</v>
      </c>
      <c r="F692" s="92"/>
    </row>
    <row r="693" spans="3:6" ht="20.25" hidden="1" customHeight="1" thickBot="1" x14ac:dyDescent="0.3">
      <c r="C693" s="92" t="s">
        <v>1115</v>
      </c>
      <c r="D693" s="92" t="s">
        <v>269</v>
      </c>
      <c r="F693" s="92"/>
    </row>
    <row r="694" spans="3:6" ht="20.25" hidden="1" customHeight="1" thickBot="1" x14ac:dyDescent="0.3">
      <c r="C694" s="92" t="s">
        <v>1070</v>
      </c>
      <c r="D694" s="92" t="s">
        <v>81</v>
      </c>
      <c r="F694" s="92"/>
    </row>
    <row r="695" spans="3:6" ht="20.25" hidden="1" customHeight="1" thickBot="1" x14ac:dyDescent="0.3">
      <c r="C695" s="92" t="s">
        <v>1070</v>
      </c>
      <c r="D695" s="92" t="s">
        <v>703</v>
      </c>
      <c r="F695" s="92"/>
    </row>
    <row r="696" spans="3:6" ht="20.25" hidden="1" customHeight="1" thickBot="1" x14ac:dyDescent="0.3">
      <c r="C696" s="92" t="s">
        <v>1070</v>
      </c>
      <c r="D696" s="92" t="s">
        <v>1071</v>
      </c>
      <c r="F696" s="92"/>
    </row>
    <row r="697" spans="3:6" ht="20.25" hidden="1" customHeight="1" thickBot="1" x14ac:dyDescent="0.3">
      <c r="C697" s="92" t="s">
        <v>1070</v>
      </c>
      <c r="D697" s="92" t="s">
        <v>1072</v>
      </c>
      <c r="F697" s="92"/>
    </row>
    <row r="698" spans="3:6" ht="20.25" hidden="1" customHeight="1" thickBot="1" x14ac:dyDescent="0.3">
      <c r="C698" s="92" t="s">
        <v>1070</v>
      </c>
      <c r="D698" s="92" t="s">
        <v>1073</v>
      </c>
      <c r="F698" s="92"/>
    </row>
    <row r="699" spans="3:6" ht="20.25" hidden="1" customHeight="1" thickBot="1" x14ac:dyDescent="0.3">
      <c r="C699" s="92" t="s">
        <v>1070</v>
      </c>
      <c r="D699" s="92" t="s">
        <v>706</v>
      </c>
      <c r="F699" s="92"/>
    </row>
    <row r="700" spans="3:6" ht="20.25" hidden="1" customHeight="1" thickBot="1" x14ac:dyDescent="0.3">
      <c r="C700" s="92" t="s">
        <v>1070</v>
      </c>
      <c r="D700" s="92" t="s">
        <v>86</v>
      </c>
      <c r="F700" s="92"/>
    </row>
    <row r="701" spans="3:6" ht="20.25" hidden="1" customHeight="1" thickBot="1" x14ac:dyDescent="0.3">
      <c r="C701" s="92" t="s">
        <v>1070</v>
      </c>
      <c r="D701" s="92" t="s">
        <v>313</v>
      </c>
      <c r="F701" s="92"/>
    </row>
    <row r="702" spans="3:6" ht="20.25" hidden="1" customHeight="1" thickBot="1" x14ac:dyDescent="0.3">
      <c r="C702" s="92" t="s">
        <v>1070</v>
      </c>
      <c r="D702" s="92" t="s">
        <v>653</v>
      </c>
      <c r="F702" s="92"/>
    </row>
    <row r="703" spans="3:6" ht="20.25" hidden="1" customHeight="1" thickBot="1" x14ac:dyDescent="0.3">
      <c r="C703" s="92" t="s">
        <v>1070</v>
      </c>
      <c r="D703" s="92" t="s">
        <v>614</v>
      </c>
      <c r="F703" s="92"/>
    </row>
    <row r="704" spans="3:6" ht="20.25" hidden="1" customHeight="1" thickBot="1" x14ac:dyDescent="0.3">
      <c r="C704" s="92" t="s">
        <v>1070</v>
      </c>
      <c r="D704" s="92" t="s">
        <v>707</v>
      </c>
      <c r="F704" s="92"/>
    </row>
    <row r="705" spans="3:6" ht="20.25" hidden="1" customHeight="1" thickBot="1" x14ac:dyDescent="0.3">
      <c r="C705" s="92" t="s">
        <v>1070</v>
      </c>
      <c r="D705" s="92" t="s">
        <v>357</v>
      </c>
      <c r="F705" s="92"/>
    </row>
    <row r="706" spans="3:6" ht="20.25" hidden="1" customHeight="1" thickBot="1" x14ac:dyDescent="0.3">
      <c r="C706" s="92" t="s">
        <v>1070</v>
      </c>
      <c r="D706" s="92" t="s">
        <v>451</v>
      </c>
      <c r="F706" s="92"/>
    </row>
    <row r="707" spans="3:6" ht="20.25" hidden="1" customHeight="1" thickBot="1" x14ac:dyDescent="0.3">
      <c r="C707" s="92" t="s">
        <v>1070</v>
      </c>
      <c r="D707" s="92" t="s">
        <v>709</v>
      </c>
      <c r="F707" s="92"/>
    </row>
    <row r="708" spans="3:6" ht="20.25" hidden="1" customHeight="1" thickBot="1" x14ac:dyDescent="0.3">
      <c r="C708" s="92" t="s">
        <v>1070</v>
      </c>
      <c r="D708" s="92" t="s">
        <v>1074</v>
      </c>
      <c r="F708" s="92"/>
    </row>
    <row r="709" spans="3:6" ht="20.25" hidden="1" customHeight="1" thickBot="1" x14ac:dyDescent="0.3">
      <c r="C709" s="92" t="s">
        <v>1070</v>
      </c>
      <c r="D709" s="92" t="s">
        <v>710</v>
      </c>
      <c r="F709" s="92"/>
    </row>
    <row r="710" spans="3:6" ht="20.25" hidden="1" customHeight="1" thickBot="1" x14ac:dyDescent="0.3">
      <c r="C710" s="92" t="s">
        <v>1070</v>
      </c>
      <c r="D710" s="92" t="s">
        <v>711</v>
      </c>
      <c r="F710" s="92"/>
    </row>
    <row r="711" spans="3:6" ht="20.25" hidden="1" customHeight="1" thickBot="1" x14ac:dyDescent="0.3">
      <c r="C711" s="92" t="s">
        <v>1070</v>
      </c>
      <c r="D711" s="92" t="s">
        <v>369</v>
      </c>
      <c r="F711" s="92"/>
    </row>
    <row r="712" spans="3:6" ht="20.25" hidden="1" customHeight="1" thickBot="1" x14ac:dyDescent="0.3">
      <c r="C712" s="92" t="s">
        <v>1070</v>
      </c>
      <c r="D712" s="92" t="s">
        <v>529</v>
      </c>
      <c r="F712" s="92"/>
    </row>
    <row r="713" spans="3:6" ht="20.25" hidden="1" customHeight="1" thickBot="1" x14ac:dyDescent="0.3">
      <c r="C713" s="92" t="s">
        <v>1070</v>
      </c>
      <c r="D713" s="92" t="s">
        <v>1075</v>
      </c>
      <c r="F713" s="92"/>
    </row>
    <row r="714" spans="3:6" ht="20.25" hidden="1" customHeight="1" thickBot="1" x14ac:dyDescent="0.3">
      <c r="C714" s="92" t="s">
        <v>1070</v>
      </c>
      <c r="D714" s="92" t="s">
        <v>423</v>
      </c>
      <c r="F714" s="92"/>
    </row>
    <row r="715" spans="3:6" ht="20.25" hidden="1" customHeight="1" thickBot="1" x14ac:dyDescent="0.3">
      <c r="C715" s="92" t="s">
        <v>1070</v>
      </c>
      <c r="D715" s="92" t="s">
        <v>238</v>
      </c>
      <c r="F715" s="92"/>
    </row>
    <row r="716" spans="3:6" ht="20.25" hidden="1" customHeight="1" thickBot="1" x14ac:dyDescent="0.3">
      <c r="C716" s="92" t="s">
        <v>1070</v>
      </c>
      <c r="D716" s="92" t="s">
        <v>712</v>
      </c>
      <c r="F716" s="92"/>
    </row>
    <row r="717" spans="3:6" ht="20.25" hidden="1" customHeight="1" thickBot="1" x14ac:dyDescent="0.3">
      <c r="C717" s="92" t="s">
        <v>1070</v>
      </c>
      <c r="D717" s="92" t="s">
        <v>105</v>
      </c>
      <c r="F717" s="92"/>
    </row>
    <row r="718" spans="3:6" ht="20.25" hidden="1" customHeight="1" thickBot="1" x14ac:dyDescent="0.3">
      <c r="C718" s="92" t="s">
        <v>1070</v>
      </c>
      <c r="D718" s="92" t="s">
        <v>713</v>
      </c>
      <c r="F718" s="92"/>
    </row>
    <row r="719" spans="3:6" ht="20.25" hidden="1" customHeight="1" thickBot="1" x14ac:dyDescent="0.3">
      <c r="C719" s="92" t="s">
        <v>1070</v>
      </c>
      <c r="D719" s="92" t="s">
        <v>546</v>
      </c>
      <c r="F719" s="92"/>
    </row>
    <row r="720" spans="3:6" ht="20.25" hidden="1" customHeight="1" thickBot="1" x14ac:dyDescent="0.3">
      <c r="C720" s="92" t="s">
        <v>1070</v>
      </c>
      <c r="D720" s="92" t="s">
        <v>715</v>
      </c>
      <c r="F720" s="92"/>
    </row>
    <row r="721" spans="3:6" ht="20.25" hidden="1" customHeight="1" thickBot="1" x14ac:dyDescent="0.3">
      <c r="C721" s="92" t="s">
        <v>1070</v>
      </c>
      <c r="D721" s="92" t="s">
        <v>517</v>
      </c>
      <c r="F721" s="92"/>
    </row>
    <row r="722" spans="3:6" ht="20.25" hidden="1" customHeight="1" thickBot="1" x14ac:dyDescent="0.3">
      <c r="C722" s="92" t="s">
        <v>1070</v>
      </c>
      <c r="D722" s="92" t="s">
        <v>1076</v>
      </c>
      <c r="F722" s="92"/>
    </row>
    <row r="723" spans="3:6" ht="20.25" hidden="1" customHeight="1" thickBot="1" x14ac:dyDescent="0.3">
      <c r="C723" s="92" t="s">
        <v>1070</v>
      </c>
      <c r="D723" s="92" t="s">
        <v>1077</v>
      </c>
      <c r="F723" s="92"/>
    </row>
    <row r="724" spans="3:6" ht="20.25" hidden="1" customHeight="1" thickBot="1" x14ac:dyDescent="0.3">
      <c r="C724" s="92" t="s">
        <v>1078</v>
      </c>
      <c r="D724" s="92" t="s">
        <v>717</v>
      </c>
      <c r="F724" s="92"/>
    </row>
    <row r="725" spans="3:6" ht="20.25" hidden="1" customHeight="1" thickBot="1" x14ac:dyDescent="0.3">
      <c r="C725" s="92" t="s">
        <v>1078</v>
      </c>
      <c r="D725" s="92" t="s">
        <v>718</v>
      </c>
      <c r="F725" s="92"/>
    </row>
    <row r="726" spans="3:6" ht="20.25" hidden="1" customHeight="1" thickBot="1" x14ac:dyDescent="0.3">
      <c r="C726" s="92" t="s">
        <v>1078</v>
      </c>
      <c r="D726" s="92" t="s">
        <v>719</v>
      </c>
      <c r="F726" s="92"/>
    </row>
    <row r="727" spans="3:6" ht="20.25" hidden="1" customHeight="1" thickBot="1" x14ac:dyDescent="0.3">
      <c r="C727" s="92" t="s">
        <v>1078</v>
      </c>
      <c r="D727" s="92" t="s">
        <v>720</v>
      </c>
      <c r="F727" s="92"/>
    </row>
    <row r="728" spans="3:6" ht="20.25" hidden="1" customHeight="1" thickBot="1" x14ac:dyDescent="0.3">
      <c r="C728" s="92" t="s">
        <v>1078</v>
      </c>
      <c r="D728" s="92" t="s">
        <v>721</v>
      </c>
      <c r="F728" s="92"/>
    </row>
    <row r="729" spans="3:6" ht="20.25" hidden="1" customHeight="1" thickBot="1" x14ac:dyDescent="0.3">
      <c r="C729" s="92" t="s">
        <v>1078</v>
      </c>
      <c r="D729" s="92" t="s">
        <v>722</v>
      </c>
      <c r="F729" s="92"/>
    </row>
    <row r="730" spans="3:6" ht="20.25" hidden="1" customHeight="1" thickBot="1" x14ac:dyDescent="0.3">
      <c r="C730" s="92" t="s">
        <v>1078</v>
      </c>
      <c r="D730" s="92" t="s">
        <v>643</v>
      </c>
      <c r="F730" s="92"/>
    </row>
    <row r="731" spans="3:6" ht="20.25" hidden="1" customHeight="1" thickBot="1" x14ac:dyDescent="0.3">
      <c r="C731" s="92" t="s">
        <v>1078</v>
      </c>
      <c r="D731" s="92" t="s">
        <v>245</v>
      </c>
      <c r="F731" s="92"/>
    </row>
    <row r="732" spans="3:6" ht="20.25" hidden="1" customHeight="1" thickBot="1" x14ac:dyDescent="0.3">
      <c r="C732" s="92" t="s">
        <v>1078</v>
      </c>
      <c r="D732" s="92" t="s">
        <v>723</v>
      </c>
      <c r="F732" s="92"/>
    </row>
    <row r="733" spans="3:6" ht="20.25" hidden="1" customHeight="1" thickBot="1" x14ac:dyDescent="0.3">
      <c r="C733" s="92" t="s">
        <v>1078</v>
      </c>
      <c r="D733" s="92" t="s">
        <v>104</v>
      </c>
      <c r="F733" s="92"/>
    </row>
    <row r="734" spans="3:6" ht="20.25" hidden="1" customHeight="1" thickBot="1" x14ac:dyDescent="0.3">
      <c r="C734" s="92" t="s">
        <v>1078</v>
      </c>
      <c r="D734" s="92" t="s">
        <v>357</v>
      </c>
      <c r="F734" s="92"/>
    </row>
    <row r="735" spans="3:6" ht="20.25" hidden="1" customHeight="1" thickBot="1" x14ac:dyDescent="0.3">
      <c r="C735" s="92" t="s">
        <v>1078</v>
      </c>
      <c r="D735" s="92" t="s">
        <v>728</v>
      </c>
      <c r="F735" s="92"/>
    </row>
    <row r="736" spans="3:6" ht="20.25" hidden="1" customHeight="1" thickBot="1" x14ac:dyDescent="0.3">
      <c r="C736" s="92" t="s">
        <v>1078</v>
      </c>
      <c r="D736" s="92" t="s">
        <v>729</v>
      </c>
      <c r="F736" s="92"/>
    </row>
    <row r="737" spans="3:6" ht="20.25" hidden="1" customHeight="1" thickBot="1" x14ac:dyDescent="0.3">
      <c r="C737" s="92" t="s">
        <v>1078</v>
      </c>
      <c r="D737" s="92" t="s">
        <v>725</v>
      </c>
      <c r="F737" s="92"/>
    </row>
    <row r="738" spans="3:6" ht="20.25" hidden="1" customHeight="1" thickBot="1" x14ac:dyDescent="0.3">
      <c r="C738" s="92" t="s">
        <v>1078</v>
      </c>
      <c r="D738" s="92" t="s">
        <v>727</v>
      </c>
      <c r="F738" s="92"/>
    </row>
    <row r="739" spans="3:6" ht="20.25" hidden="1" customHeight="1" thickBot="1" x14ac:dyDescent="0.3">
      <c r="C739" s="92" t="s">
        <v>1078</v>
      </c>
      <c r="D739" s="92" t="s">
        <v>730</v>
      </c>
      <c r="F739" s="92"/>
    </row>
    <row r="740" spans="3:6" ht="20.25" hidden="1" customHeight="1" thickBot="1" x14ac:dyDescent="0.3">
      <c r="C740" s="92" t="s">
        <v>1078</v>
      </c>
      <c r="D740" s="92" t="s">
        <v>78</v>
      </c>
      <c r="F740" s="92"/>
    </row>
    <row r="741" spans="3:6" ht="20.25" hidden="1" customHeight="1" thickBot="1" x14ac:dyDescent="0.3">
      <c r="C741" s="92" t="s">
        <v>1078</v>
      </c>
      <c r="D741" s="92" t="s">
        <v>649</v>
      </c>
      <c r="F741" s="92"/>
    </row>
    <row r="742" spans="3:6" ht="20.25" hidden="1" customHeight="1" thickBot="1" x14ac:dyDescent="0.3">
      <c r="C742" s="92" t="s">
        <v>1078</v>
      </c>
      <c r="D742" s="92" t="s">
        <v>94</v>
      </c>
      <c r="F742" s="92"/>
    </row>
    <row r="743" spans="3:6" ht="20.25" hidden="1" customHeight="1" thickBot="1" x14ac:dyDescent="0.3">
      <c r="C743" s="92" t="s">
        <v>1078</v>
      </c>
      <c r="D743" s="92" t="s">
        <v>181</v>
      </c>
      <c r="F743" s="92"/>
    </row>
    <row r="744" spans="3:6" ht="20.25" hidden="1" customHeight="1" thickBot="1" x14ac:dyDescent="0.3">
      <c r="C744" s="92" t="s">
        <v>1078</v>
      </c>
      <c r="D744" s="92" t="s">
        <v>731</v>
      </c>
      <c r="F744" s="92"/>
    </row>
    <row r="745" spans="3:6" ht="20.25" hidden="1" customHeight="1" thickBot="1" x14ac:dyDescent="0.3">
      <c r="C745" s="92" t="s">
        <v>1078</v>
      </c>
      <c r="D745" s="92" t="s">
        <v>732</v>
      </c>
      <c r="F745" s="92"/>
    </row>
    <row r="746" spans="3:6" ht="20.25" hidden="1" customHeight="1" thickBot="1" x14ac:dyDescent="0.3">
      <c r="C746" s="92" t="s">
        <v>1078</v>
      </c>
      <c r="D746" s="92" t="s">
        <v>733</v>
      </c>
      <c r="F746" s="92"/>
    </row>
    <row r="747" spans="3:6" ht="20.25" hidden="1" customHeight="1" thickBot="1" x14ac:dyDescent="0.3">
      <c r="C747" s="92" t="s">
        <v>1078</v>
      </c>
      <c r="D747" s="92" t="s">
        <v>467</v>
      </c>
      <c r="F747" s="92"/>
    </row>
    <row r="748" spans="3:6" ht="20.25" hidden="1" customHeight="1" thickBot="1" x14ac:dyDescent="0.3">
      <c r="C748" s="92" t="s">
        <v>1078</v>
      </c>
      <c r="D748" s="92" t="s">
        <v>1079</v>
      </c>
      <c r="F748" s="92"/>
    </row>
    <row r="749" spans="3:6" ht="20.25" hidden="1" customHeight="1" thickBot="1" x14ac:dyDescent="0.3">
      <c r="C749" s="92" t="s">
        <v>1078</v>
      </c>
      <c r="D749" s="92" t="s">
        <v>243</v>
      </c>
      <c r="F749" s="92"/>
    </row>
    <row r="750" spans="3:6" ht="20.25" hidden="1" customHeight="1" thickBot="1" x14ac:dyDescent="0.3">
      <c r="C750" s="92" t="s">
        <v>1078</v>
      </c>
      <c r="D750" s="92" t="s">
        <v>461</v>
      </c>
      <c r="F750" s="92"/>
    </row>
    <row r="751" spans="3:6" ht="20.25" hidden="1" customHeight="1" thickBot="1" x14ac:dyDescent="0.3">
      <c r="C751" s="92" t="s">
        <v>1078</v>
      </c>
      <c r="D751" s="92" t="s">
        <v>519</v>
      </c>
      <c r="F751" s="92"/>
    </row>
    <row r="752" spans="3:6" ht="20.25" hidden="1" customHeight="1" thickBot="1" x14ac:dyDescent="0.3">
      <c r="C752" s="92" t="s">
        <v>1078</v>
      </c>
      <c r="D752" s="92" t="s">
        <v>280</v>
      </c>
      <c r="F752" s="92"/>
    </row>
    <row r="753" spans="3:6" ht="20.25" hidden="1" customHeight="1" thickBot="1" x14ac:dyDescent="0.3">
      <c r="C753" s="92" t="s">
        <v>130</v>
      </c>
      <c r="D753" s="92" t="s">
        <v>549</v>
      </c>
      <c r="F753" s="92"/>
    </row>
    <row r="754" spans="3:6" ht="20.25" hidden="1" customHeight="1" thickBot="1" x14ac:dyDescent="0.3">
      <c r="C754" s="92" t="s">
        <v>130</v>
      </c>
      <c r="D754" s="92" t="s">
        <v>736</v>
      </c>
      <c r="F754" s="92"/>
    </row>
    <row r="755" spans="3:6" ht="20.25" hidden="1" customHeight="1" thickBot="1" x14ac:dyDescent="0.3">
      <c r="C755" s="92" t="s">
        <v>130</v>
      </c>
      <c r="D755" s="92" t="s">
        <v>737</v>
      </c>
      <c r="F755" s="92"/>
    </row>
    <row r="756" spans="3:6" ht="20.25" hidden="1" customHeight="1" thickBot="1" x14ac:dyDescent="0.3">
      <c r="C756" s="92" t="s">
        <v>130</v>
      </c>
      <c r="D756" s="92" t="s">
        <v>419</v>
      </c>
      <c r="F756" s="92"/>
    </row>
    <row r="757" spans="3:6" ht="20.25" hidden="1" customHeight="1" thickBot="1" x14ac:dyDescent="0.3">
      <c r="C757" s="92" t="s">
        <v>130</v>
      </c>
      <c r="D757" s="92" t="s">
        <v>137</v>
      </c>
      <c r="F757" s="92"/>
    </row>
    <row r="758" spans="3:6" ht="20.25" hidden="1" customHeight="1" thickBot="1" x14ac:dyDescent="0.3">
      <c r="C758" s="92" t="s">
        <v>130</v>
      </c>
      <c r="D758" s="92" t="s">
        <v>124</v>
      </c>
      <c r="F758" s="92"/>
    </row>
    <row r="759" spans="3:6" ht="20.25" hidden="1" customHeight="1" thickBot="1" x14ac:dyDescent="0.3">
      <c r="C759" s="92" t="s">
        <v>130</v>
      </c>
      <c r="D759" s="92" t="s">
        <v>738</v>
      </c>
      <c r="F759" s="92"/>
    </row>
    <row r="760" spans="3:6" ht="20.25" hidden="1" customHeight="1" thickBot="1" x14ac:dyDescent="0.3">
      <c r="C760" s="92" t="s">
        <v>130</v>
      </c>
      <c r="D760" s="92" t="s">
        <v>745</v>
      </c>
      <c r="F760" s="92"/>
    </row>
    <row r="761" spans="3:6" ht="20.25" hidden="1" customHeight="1" thickBot="1" x14ac:dyDescent="0.3">
      <c r="C761" s="92" t="s">
        <v>130</v>
      </c>
      <c r="D761" s="92" t="s">
        <v>911</v>
      </c>
      <c r="F761" s="92"/>
    </row>
    <row r="762" spans="3:6" ht="20.25" hidden="1" customHeight="1" thickBot="1" x14ac:dyDescent="0.3">
      <c r="C762" s="92" t="s">
        <v>130</v>
      </c>
      <c r="D762" s="92" t="s">
        <v>1081</v>
      </c>
      <c r="F762" s="92"/>
    </row>
    <row r="763" spans="3:6" ht="20.25" hidden="1" customHeight="1" thickBot="1" x14ac:dyDescent="0.3">
      <c r="C763" s="92" t="s">
        <v>130</v>
      </c>
      <c r="D763" s="92" t="s">
        <v>741</v>
      </c>
      <c r="F763" s="92"/>
    </row>
    <row r="764" spans="3:6" ht="20.25" hidden="1" customHeight="1" thickBot="1" x14ac:dyDescent="0.3">
      <c r="C764" s="92" t="s">
        <v>130</v>
      </c>
      <c r="D764" s="92" t="s">
        <v>171</v>
      </c>
      <c r="F764" s="92"/>
    </row>
    <row r="765" spans="3:6" ht="20.25" hidden="1" customHeight="1" thickBot="1" x14ac:dyDescent="0.3">
      <c r="C765" s="92" t="s">
        <v>130</v>
      </c>
      <c r="D765" s="92" t="s">
        <v>1082</v>
      </c>
      <c r="F765" s="92"/>
    </row>
    <row r="766" spans="3:6" ht="20.25" hidden="1" customHeight="1" thickBot="1" x14ac:dyDescent="0.3">
      <c r="C766" s="92" t="s">
        <v>130</v>
      </c>
      <c r="D766" s="92" t="s">
        <v>743</v>
      </c>
      <c r="F766" s="92"/>
    </row>
    <row r="767" spans="3:6" ht="20.25" hidden="1" customHeight="1" thickBot="1" x14ac:dyDescent="0.3">
      <c r="C767" s="92" t="s">
        <v>130</v>
      </c>
      <c r="D767" s="92" t="s">
        <v>744</v>
      </c>
      <c r="F767" s="92"/>
    </row>
    <row r="768" spans="3:6" ht="20.25" hidden="1" customHeight="1" thickBot="1" x14ac:dyDescent="0.3">
      <c r="C768" s="92" t="s">
        <v>130</v>
      </c>
      <c r="D768" s="92" t="s">
        <v>445</v>
      </c>
      <c r="F768" s="92"/>
    </row>
    <row r="769" spans="3:6" ht="20.25" hidden="1" customHeight="1" thickBot="1" x14ac:dyDescent="0.3">
      <c r="C769" s="92" t="s">
        <v>130</v>
      </c>
      <c r="D769" s="92" t="s">
        <v>135</v>
      </c>
      <c r="F769" s="92"/>
    </row>
    <row r="770" spans="3:6" ht="20.25" hidden="1" customHeight="1" thickBot="1" x14ac:dyDescent="0.3">
      <c r="C770" s="92" t="s">
        <v>130</v>
      </c>
      <c r="D770" s="92" t="s">
        <v>249</v>
      </c>
      <c r="F770" s="92"/>
    </row>
    <row r="771" spans="3:6" ht="20.25" hidden="1" customHeight="1" thickBot="1" x14ac:dyDescent="0.3">
      <c r="C771" s="92" t="s">
        <v>130</v>
      </c>
      <c r="D771" s="92" t="s">
        <v>748</v>
      </c>
      <c r="F771" s="92"/>
    </row>
    <row r="772" spans="3:6" ht="20.25" hidden="1" customHeight="1" thickBot="1" x14ac:dyDescent="0.3">
      <c r="C772" s="92" t="s">
        <v>130</v>
      </c>
      <c r="D772" s="92" t="s">
        <v>285</v>
      </c>
      <c r="F772" s="92"/>
    </row>
    <row r="773" spans="3:6" ht="20.25" hidden="1" customHeight="1" thickBot="1" x14ac:dyDescent="0.3">
      <c r="C773" s="92" t="s">
        <v>130</v>
      </c>
      <c r="D773" s="92" t="s">
        <v>1085</v>
      </c>
      <c r="F773" s="92"/>
    </row>
    <row r="774" spans="3:6" ht="20.25" hidden="1" customHeight="1" thickBot="1" x14ac:dyDescent="0.3">
      <c r="C774" s="92" t="s">
        <v>130</v>
      </c>
      <c r="D774" s="92" t="s">
        <v>749</v>
      </c>
      <c r="F774" s="92"/>
    </row>
    <row r="775" spans="3:6" ht="20.25" hidden="1" customHeight="1" thickBot="1" x14ac:dyDescent="0.3">
      <c r="C775" s="92" t="s">
        <v>130</v>
      </c>
      <c r="D775" s="92" t="s">
        <v>750</v>
      </c>
      <c r="F775" s="92"/>
    </row>
    <row r="776" spans="3:6" ht="20.25" hidden="1" customHeight="1" thickBot="1" x14ac:dyDescent="0.3">
      <c r="C776" s="92" t="s">
        <v>130</v>
      </c>
      <c r="D776" s="92" t="s">
        <v>740</v>
      </c>
      <c r="F776" s="92"/>
    </row>
    <row r="777" spans="3:6" ht="20.25" hidden="1" customHeight="1" thickBot="1" x14ac:dyDescent="0.3">
      <c r="C777" s="92" t="s">
        <v>130</v>
      </c>
      <c r="D777" s="92" t="s">
        <v>734</v>
      </c>
      <c r="F777" s="92"/>
    </row>
    <row r="778" spans="3:6" ht="20.25" hidden="1" customHeight="1" thickBot="1" x14ac:dyDescent="0.3">
      <c r="C778" s="92" t="s">
        <v>130</v>
      </c>
      <c r="D778" s="92" t="s">
        <v>751</v>
      </c>
      <c r="F778" s="92"/>
    </row>
    <row r="779" spans="3:6" ht="20.25" hidden="1" customHeight="1" thickBot="1" x14ac:dyDescent="0.3">
      <c r="C779" s="92" t="s">
        <v>130</v>
      </c>
      <c r="D779" s="92" t="s">
        <v>752</v>
      </c>
      <c r="F779" s="92"/>
    </row>
    <row r="780" spans="3:6" ht="20.25" hidden="1" customHeight="1" thickBot="1" x14ac:dyDescent="0.3">
      <c r="C780" s="92" t="s">
        <v>130</v>
      </c>
      <c r="D780" s="92" t="s">
        <v>753</v>
      </c>
      <c r="F780" s="92"/>
    </row>
    <row r="781" spans="3:6" ht="20.25" hidden="1" customHeight="1" thickBot="1" x14ac:dyDescent="0.3">
      <c r="C781" s="92" t="s">
        <v>130</v>
      </c>
      <c r="D781" s="92" t="s">
        <v>488</v>
      </c>
      <c r="F781" s="92"/>
    </row>
    <row r="782" spans="3:6" ht="20.25" hidden="1" customHeight="1" thickBot="1" x14ac:dyDescent="0.3">
      <c r="C782" s="92" t="s">
        <v>130</v>
      </c>
      <c r="D782" s="92" t="s">
        <v>84</v>
      </c>
      <c r="F782" s="92"/>
    </row>
    <row r="783" spans="3:6" ht="20.25" hidden="1" customHeight="1" thickBot="1" x14ac:dyDescent="0.3">
      <c r="C783" s="92" t="s">
        <v>130</v>
      </c>
      <c r="D783" s="92" t="s">
        <v>565</v>
      </c>
      <c r="F783" s="92"/>
    </row>
    <row r="784" spans="3:6" ht="20.25" hidden="1" customHeight="1" thickBot="1" x14ac:dyDescent="0.3">
      <c r="C784" s="92" t="s">
        <v>130</v>
      </c>
      <c r="D784" s="92" t="s">
        <v>755</v>
      </c>
      <c r="F784" s="92"/>
    </row>
    <row r="785" spans="3:6" ht="20.25" hidden="1" customHeight="1" thickBot="1" x14ac:dyDescent="0.3">
      <c r="C785" s="92" t="s">
        <v>130</v>
      </c>
      <c r="D785" s="92" t="s">
        <v>121</v>
      </c>
      <c r="F785" s="92"/>
    </row>
    <row r="786" spans="3:6" ht="20.25" hidden="1" customHeight="1" thickBot="1" x14ac:dyDescent="0.3">
      <c r="C786" s="92" t="s">
        <v>130</v>
      </c>
      <c r="D786" s="92" t="s">
        <v>757</v>
      </c>
      <c r="F786" s="92"/>
    </row>
    <row r="787" spans="3:6" ht="20.25" hidden="1" customHeight="1" thickBot="1" x14ac:dyDescent="0.3">
      <c r="C787" s="92" t="s">
        <v>130</v>
      </c>
      <c r="D787" s="92" t="s">
        <v>758</v>
      </c>
      <c r="F787" s="92"/>
    </row>
    <row r="788" spans="3:6" ht="20.25" hidden="1" customHeight="1" thickBot="1" x14ac:dyDescent="0.3">
      <c r="C788" s="92" t="s">
        <v>130</v>
      </c>
      <c r="D788" s="92" t="s">
        <v>431</v>
      </c>
      <c r="F788" s="92"/>
    </row>
    <row r="789" spans="3:6" ht="20.25" hidden="1" customHeight="1" thickBot="1" x14ac:dyDescent="0.3">
      <c r="C789" s="92" t="s">
        <v>130</v>
      </c>
      <c r="D789" s="92" t="s">
        <v>1083</v>
      </c>
      <c r="F789" s="92"/>
    </row>
    <row r="790" spans="3:6" ht="20.25" hidden="1" customHeight="1" thickBot="1" x14ac:dyDescent="0.3">
      <c r="C790" s="92" t="s">
        <v>130</v>
      </c>
      <c r="D790" s="92" t="s">
        <v>1084</v>
      </c>
      <c r="F790" s="92"/>
    </row>
    <row r="791" spans="3:6" ht="20.25" hidden="1" customHeight="1" thickBot="1" x14ac:dyDescent="0.3">
      <c r="C791" s="92" t="s">
        <v>130</v>
      </c>
      <c r="D791" s="92" t="s">
        <v>460</v>
      </c>
      <c r="F791" s="92"/>
    </row>
    <row r="792" spans="3:6" ht="20.25" hidden="1" customHeight="1" thickBot="1" x14ac:dyDescent="0.3">
      <c r="C792" s="92" t="s">
        <v>130</v>
      </c>
      <c r="D792" s="92" t="s">
        <v>130</v>
      </c>
      <c r="F792" s="92"/>
    </row>
    <row r="793" spans="3:6" ht="20.25" hidden="1" customHeight="1" thickBot="1" x14ac:dyDescent="0.3">
      <c r="C793" s="92" t="s">
        <v>130</v>
      </c>
      <c r="D793" s="92" t="s">
        <v>446</v>
      </c>
      <c r="F793" s="92"/>
    </row>
    <row r="794" spans="3:6" ht="20.25" hidden="1" customHeight="1" thickBot="1" x14ac:dyDescent="0.3">
      <c r="C794" s="92" t="s">
        <v>130</v>
      </c>
      <c r="D794" s="92" t="s">
        <v>759</v>
      </c>
      <c r="F794" s="92"/>
    </row>
    <row r="795" spans="3:6" ht="20.25" hidden="1" customHeight="1" thickBot="1" x14ac:dyDescent="0.3">
      <c r="C795" s="92" t="s">
        <v>130</v>
      </c>
      <c r="D795" s="92" t="s">
        <v>1080</v>
      </c>
      <c r="F795" s="92"/>
    </row>
    <row r="796" spans="3:6" ht="20.25" hidden="1" customHeight="1" thickBot="1" x14ac:dyDescent="0.3">
      <c r="C796" s="92" t="s">
        <v>130</v>
      </c>
      <c r="D796" s="92" t="s">
        <v>747</v>
      </c>
      <c r="F796" s="92"/>
    </row>
    <row r="797" spans="3:6" ht="20.25" hidden="1" customHeight="1" thickBot="1" x14ac:dyDescent="0.3">
      <c r="C797" s="92" t="s">
        <v>130</v>
      </c>
      <c r="D797" s="92" t="s">
        <v>687</v>
      </c>
      <c r="F797" s="92"/>
    </row>
    <row r="798" spans="3:6" ht="20.25" hidden="1" customHeight="1" thickBot="1" x14ac:dyDescent="0.3">
      <c r="C798" s="92" t="s">
        <v>130</v>
      </c>
      <c r="D798" s="92" t="s">
        <v>165</v>
      </c>
      <c r="F798" s="92"/>
    </row>
    <row r="799" spans="3:6" ht="20.25" hidden="1" customHeight="1" thickBot="1" x14ac:dyDescent="0.3">
      <c r="C799" s="92" t="s">
        <v>130</v>
      </c>
      <c r="D799" s="92" t="s">
        <v>760</v>
      </c>
      <c r="F799" s="92"/>
    </row>
    <row r="800" spans="3:6" ht="20.25" hidden="1" customHeight="1" thickBot="1" x14ac:dyDescent="0.3">
      <c r="C800" s="92" t="s">
        <v>130</v>
      </c>
      <c r="D800" s="92" t="s">
        <v>761</v>
      </c>
      <c r="F800" s="92"/>
    </row>
    <row r="801" spans="3:6" ht="20.25" hidden="1" customHeight="1" thickBot="1" x14ac:dyDescent="0.3">
      <c r="C801" s="92" t="s">
        <v>130</v>
      </c>
      <c r="D801" s="92" t="s">
        <v>472</v>
      </c>
      <c r="F801" s="92"/>
    </row>
    <row r="802" spans="3:6" ht="20.25" hidden="1" customHeight="1" thickBot="1" x14ac:dyDescent="0.3">
      <c r="C802" s="92" t="s">
        <v>130</v>
      </c>
      <c r="D802" s="92" t="s">
        <v>746</v>
      </c>
      <c r="F802" s="92"/>
    </row>
    <row r="803" spans="3:6" ht="20.25" hidden="1" customHeight="1" thickBot="1" x14ac:dyDescent="0.3">
      <c r="C803" s="92" t="s">
        <v>130</v>
      </c>
      <c r="D803" s="92" t="s">
        <v>762</v>
      </c>
      <c r="F803" s="92"/>
    </row>
    <row r="804" spans="3:6" ht="20.25" hidden="1" customHeight="1" thickBot="1" x14ac:dyDescent="0.3">
      <c r="C804" s="92" t="s">
        <v>130</v>
      </c>
      <c r="D804" s="92" t="s">
        <v>1087</v>
      </c>
      <c r="F804" s="92"/>
    </row>
    <row r="805" spans="3:6" ht="20.25" hidden="1" customHeight="1" thickBot="1" x14ac:dyDescent="0.3">
      <c r="C805" s="92" t="s">
        <v>130</v>
      </c>
      <c r="D805" s="92" t="s">
        <v>487</v>
      </c>
      <c r="F805" s="92"/>
    </row>
    <row r="806" spans="3:6" ht="20.25" hidden="1" customHeight="1" thickBot="1" x14ac:dyDescent="0.3">
      <c r="C806" s="92" t="s">
        <v>130</v>
      </c>
      <c r="D806" s="92" t="s">
        <v>227</v>
      </c>
      <c r="F806" s="92"/>
    </row>
    <row r="807" spans="3:6" ht="20.25" hidden="1" customHeight="1" thickBot="1" x14ac:dyDescent="0.3">
      <c r="C807" s="92" t="s">
        <v>130</v>
      </c>
      <c r="D807" s="92" t="s">
        <v>167</v>
      </c>
      <c r="F807" s="92"/>
    </row>
    <row r="808" spans="3:6" ht="20.25" hidden="1" customHeight="1" thickBot="1" x14ac:dyDescent="0.3">
      <c r="C808" s="92" t="s">
        <v>130</v>
      </c>
      <c r="D808" s="92" t="s">
        <v>764</v>
      </c>
      <c r="F808" s="92"/>
    </row>
    <row r="809" spans="3:6" ht="20.25" hidden="1" customHeight="1" thickBot="1" x14ac:dyDescent="0.3">
      <c r="C809" s="92" t="s">
        <v>130</v>
      </c>
      <c r="D809" s="92" t="s">
        <v>763</v>
      </c>
      <c r="F809" s="92"/>
    </row>
    <row r="810" spans="3:6" ht="20.25" hidden="1" customHeight="1" thickBot="1" x14ac:dyDescent="0.3">
      <c r="C810" s="92" t="s">
        <v>130</v>
      </c>
      <c r="D810" s="92" t="s">
        <v>40</v>
      </c>
      <c r="F810" s="92"/>
    </row>
    <row r="811" spans="3:6" ht="20.25" hidden="1" customHeight="1" thickBot="1" x14ac:dyDescent="0.3">
      <c r="C811" s="92" t="s">
        <v>130</v>
      </c>
      <c r="D811" s="92" t="s">
        <v>1086</v>
      </c>
      <c r="F811" s="92"/>
    </row>
    <row r="812" spans="3:6" ht="20.25" hidden="1" customHeight="1" thickBot="1" x14ac:dyDescent="0.3">
      <c r="C812" s="92" t="s">
        <v>130</v>
      </c>
      <c r="D812" s="92" t="s">
        <v>765</v>
      </c>
      <c r="F812" s="92"/>
    </row>
    <row r="813" spans="3:6" ht="20.25" hidden="1" customHeight="1" thickBot="1" x14ac:dyDescent="0.3">
      <c r="C813" s="92" t="s">
        <v>130</v>
      </c>
      <c r="D813" s="92" t="s">
        <v>766</v>
      </c>
      <c r="F813" s="92"/>
    </row>
    <row r="814" spans="3:6" ht="20.25" hidden="1" customHeight="1" thickBot="1" x14ac:dyDescent="0.3">
      <c r="C814" s="92" t="s">
        <v>130</v>
      </c>
      <c r="D814" s="92" t="s">
        <v>767</v>
      </c>
      <c r="F814" s="92"/>
    </row>
    <row r="815" spans="3:6" ht="20.25" hidden="1" customHeight="1" thickBot="1" x14ac:dyDescent="0.3">
      <c r="C815" s="92" t="s">
        <v>130</v>
      </c>
      <c r="D815" s="92" t="s">
        <v>770</v>
      </c>
      <c r="F815" s="92"/>
    </row>
    <row r="816" spans="3:6" ht="20.25" hidden="1" customHeight="1" thickBot="1" x14ac:dyDescent="0.3">
      <c r="C816" s="92" t="s">
        <v>130</v>
      </c>
      <c r="D816" s="92" t="s">
        <v>771</v>
      </c>
      <c r="F816" s="92"/>
    </row>
    <row r="817" spans="3:6" ht="20.25" hidden="1" customHeight="1" thickBot="1" x14ac:dyDescent="0.3">
      <c r="C817" s="92" t="s">
        <v>1117</v>
      </c>
      <c r="D817" s="92" t="s">
        <v>1089</v>
      </c>
      <c r="F817" s="92"/>
    </row>
    <row r="818" spans="3:6" ht="20.25" hidden="1" customHeight="1" thickBot="1" x14ac:dyDescent="0.3">
      <c r="C818" s="92" t="s">
        <v>1117</v>
      </c>
      <c r="D818" s="92" t="s">
        <v>466</v>
      </c>
      <c r="F818" s="92"/>
    </row>
    <row r="819" spans="3:6" ht="20.25" hidden="1" customHeight="1" thickBot="1" x14ac:dyDescent="0.3">
      <c r="C819" s="92" t="s">
        <v>1117</v>
      </c>
      <c r="D819" s="92" t="s">
        <v>773</v>
      </c>
      <c r="F819" s="92"/>
    </row>
    <row r="820" spans="3:6" ht="20.25" hidden="1" customHeight="1" thickBot="1" x14ac:dyDescent="0.3">
      <c r="C820" s="92" t="s">
        <v>1117</v>
      </c>
      <c r="D820" s="92" t="s">
        <v>774</v>
      </c>
      <c r="F820" s="92"/>
    </row>
    <row r="821" spans="3:6" ht="20.25" hidden="1" customHeight="1" thickBot="1" x14ac:dyDescent="0.3">
      <c r="C821" s="92" t="s">
        <v>1117</v>
      </c>
      <c r="D821" s="92" t="s">
        <v>1090</v>
      </c>
      <c r="F821" s="92"/>
    </row>
    <row r="822" spans="3:6" ht="20.25" hidden="1" customHeight="1" thickBot="1" x14ac:dyDescent="0.3">
      <c r="C822" s="92" t="s">
        <v>1117</v>
      </c>
      <c r="D822" s="92" t="s">
        <v>775</v>
      </c>
      <c r="F822" s="92"/>
    </row>
    <row r="823" spans="3:6" ht="20.25" hidden="1" customHeight="1" thickBot="1" x14ac:dyDescent="0.3">
      <c r="C823" s="92" t="s">
        <v>1117</v>
      </c>
      <c r="D823" s="92" t="s">
        <v>777</v>
      </c>
      <c r="F823" s="92"/>
    </row>
    <row r="824" spans="3:6" ht="20.25" hidden="1" customHeight="1" thickBot="1" x14ac:dyDescent="0.3">
      <c r="C824" s="92" t="s">
        <v>1117</v>
      </c>
      <c r="D824" s="92" t="s">
        <v>778</v>
      </c>
      <c r="F824" s="92"/>
    </row>
    <row r="825" spans="3:6" ht="20.25" hidden="1" customHeight="1" thickBot="1" x14ac:dyDescent="0.3">
      <c r="C825" s="92" t="s">
        <v>1117</v>
      </c>
      <c r="D825" s="92" t="s">
        <v>779</v>
      </c>
      <c r="F825" s="92"/>
    </row>
    <row r="826" spans="3:6" ht="20.25" hidden="1" customHeight="1" thickBot="1" x14ac:dyDescent="0.3">
      <c r="C826" s="92" t="s">
        <v>1117</v>
      </c>
      <c r="D826" s="92" t="s">
        <v>1088</v>
      </c>
      <c r="F826" s="92"/>
    </row>
    <row r="827" spans="3:6" ht="20.25" hidden="1" customHeight="1" thickBot="1" x14ac:dyDescent="0.3">
      <c r="C827" s="92" t="s">
        <v>1117</v>
      </c>
      <c r="D827" s="92" t="s">
        <v>781</v>
      </c>
      <c r="F827" s="92"/>
    </row>
    <row r="828" spans="3:6" ht="20.25" hidden="1" customHeight="1" thickBot="1" x14ac:dyDescent="0.3">
      <c r="C828" s="92" t="s">
        <v>1117</v>
      </c>
      <c r="D828" s="92" t="s">
        <v>782</v>
      </c>
      <c r="F828" s="92"/>
    </row>
    <row r="829" spans="3:6" ht="20.25" hidden="1" customHeight="1" thickBot="1" x14ac:dyDescent="0.3">
      <c r="C829" s="92" t="s">
        <v>1117</v>
      </c>
      <c r="D829" s="92" t="s">
        <v>261</v>
      </c>
      <c r="F829" s="92"/>
    </row>
    <row r="830" spans="3:6" ht="20.25" hidden="1" customHeight="1" thickBot="1" x14ac:dyDescent="0.3">
      <c r="C830" s="92" t="s">
        <v>1117</v>
      </c>
      <c r="D830" s="92" t="s">
        <v>772</v>
      </c>
      <c r="F830" s="92"/>
    </row>
    <row r="831" spans="3:6" ht="20.25" hidden="1" customHeight="1" thickBot="1" x14ac:dyDescent="0.3">
      <c r="C831" s="92" t="s">
        <v>1117</v>
      </c>
      <c r="D831" s="92" t="s">
        <v>783</v>
      </c>
      <c r="F831" s="92"/>
    </row>
    <row r="832" spans="3:6" ht="20.25" hidden="1" customHeight="1" thickBot="1" x14ac:dyDescent="0.3">
      <c r="C832" s="92" t="s">
        <v>1117</v>
      </c>
      <c r="D832" s="92" t="s">
        <v>784</v>
      </c>
      <c r="F832" s="92"/>
    </row>
    <row r="833" spans="3:6" ht="20.25" hidden="1" customHeight="1" thickBot="1" x14ac:dyDescent="0.3">
      <c r="C833" s="92" t="s">
        <v>1117</v>
      </c>
      <c r="D833" s="92" t="s">
        <v>785</v>
      </c>
      <c r="F833" s="92"/>
    </row>
    <row r="834" spans="3:6" ht="20.25" hidden="1" customHeight="1" thickBot="1" x14ac:dyDescent="0.3">
      <c r="C834" s="92" t="s">
        <v>1117</v>
      </c>
      <c r="D834" s="92" t="s">
        <v>786</v>
      </c>
      <c r="F834" s="92"/>
    </row>
    <row r="835" spans="3:6" ht="20.25" hidden="1" customHeight="1" thickBot="1" x14ac:dyDescent="0.3">
      <c r="C835" s="92" t="s">
        <v>1117</v>
      </c>
      <c r="D835" s="92" t="s">
        <v>73</v>
      </c>
      <c r="F835" s="92"/>
    </row>
    <row r="836" spans="3:6" ht="20.25" hidden="1" customHeight="1" thickBot="1" x14ac:dyDescent="0.3">
      <c r="C836" s="92" t="s">
        <v>1117</v>
      </c>
      <c r="D836" s="92" t="s">
        <v>287</v>
      </c>
      <c r="F836" s="92"/>
    </row>
    <row r="837" spans="3:6" ht="20.25" hidden="1" customHeight="1" thickBot="1" x14ac:dyDescent="0.3">
      <c r="C837" s="92" t="s">
        <v>1117</v>
      </c>
      <c r="D837" s="92" t="s">
        <v>787</v>
      </c>
      <c r="F837" s="92"/>
    </row>
    <row r="838" spans="3:6" ht="20.25" hidden="1" customHeight="1" thickBot="1" x14ac:dyDescent="0.3">
      <c r="C838" s="92" t="s">
        <v>1117</v>
      </c>
      <c r="D838" s="92" t="s">
        <v>117</v>
      </c>
      <c r="F838" s="92"/>
    </row>
    <row r="839" spans="3:6" ht="20.25" hidden="1" customHeight="1" thickBot="1" x14ac:dyDescent="0.3">
      <c r="C839" s="92" t="s">
        <v>1117</v>
      </c>
      <c r="D839" s="92" t="s">
        <v>482</v>
      </c>
      <c r="F839" s="92"/>
    </row>
    <row r="840" spans="3:6" ht="20.25" hidden="1" customHeight="1" thickBot="1" x14ac:dyDescent="0.3">
      <c r="C840" s="92" t="s">
        <v>1117</v>
      </c>
      <c r="D840" s="92" t="s">
        <v>788</v>
      </c>
      <c r="F840" s="92"/>
    </row>
    <row r="841" spans="3:6" ht="20.25" hidden="1" customHeight="1" thickBot="1" x14ac:dyDescent="0.3">
      <c r="C841" s="92" t="s">
        <v>1117</v>
      </c>
      <c r="D841" s="92" t="s">
        <v>789</v>
      </c>
      <c r="F841" s="92"/>
    </row>
    <row r="842" spans="3:6" ht="20.25" hidden="1" customHeight="1" thickBot="1" x14ac:dyDescent="0.3">
      <c r="C842" s="92" t="s">
        <v>1117</v>
      </c>
      <c r="D842" s="92" t="s">
        <v>536</v>
      </c>
      <c r="F842" s="92"/>
    </row>
    <row r="843" spans="3:6" ht="20.25" hidden="1" customHeight="1" thickBot="1" x14ac:dyDescent="0.3">
      <c r="C843" s="92" t="s">
        <v>1117</v>
      </c>
      <c r="D843" s="92" t="s">
        <v>791</v>
      </c>
      <c r="F843" s="92"/>
    </row>
    <row r="844" spans="3:6" ht="20.25" hidden="1" customHeight="1" thickBot="1" x14ac:dyDescent="0.3">
      <c r="C844" s="92" t="s">
        <v>1117</v>
      </c>
      <c r="D844" s="92" t="s">
        <v>724</v>
      </c>
      <c r="F844" s="92"/>
    </row>
    <row r="845" spans="3:6" ht="20.25" hidden="1" customHeight="1" thickBot="1" x14ac:dyDescent="0.3">
      <c r="C845" s="92" t="s">
        <v>1117</v>
      </c>
      <c r="D845" s="92" t="s">
        <v>792</v>
      </c>
      <c r="F845" s="92"/>
    </row>
    <row r="846" spans="3:6" ht="20.25" hidden="1" customHeight="1" thickBot="1" x14ac:dyDescent="0.3">
      <c r="C846" s="92" t="s">
        <v>1117</v>
      </c>
      <c r="D846" s="92" t="s">
        <v>89</v>
      </c>
      <c r="F846" s="92"/>
    </row>
    <row r="847" spans="3:6" ht="20.25" hidden="1" customHeight="1" thickBot="1" x14ac:dyDescent="0.3">
      <c r="C847" s="92" t="s">
        <v>1117</v>
      </c>
      <c r="D847" s="92" t="s">
        <v>680</v>
      </c>
      <c r="F847" s="92"/>
    </row>
    <row r="848" spans="3:6" ht="20.25" hidden="1" customHeight="1" thickBot="1" x14ac:dyDescent="0.3">
      <c r="C848" s="92" t="s">
        <v>1117</v>
      </c>
      <c r="D848" s="92" t="s">
        <v>253</v>
      </c>
      <c r="F848" s="92"/>
    </row>
    <row r="849" spans="3:6" ht="20.25" hidden="1" customHeight="1" thickBot="1" x14ac:dyDescent="0.3">
      <c r="C849" s="92" t="s">
        <v>1117</v>
      </c>
      <c r="D849" s="92" t="s">
        <v>168</v>
      </c>
      <c r="F849" s="92"/>
    </row>
    <row r="850" spans="3:6" ht="20.25" hidden="1" customHeight="1" thickBot="1" x14ac:dyDescent="0.3">
      <c r="C850" s="92" t="s">
        <v>1117</v>
      </c>
      <c r="D850" s="92" t="s">
        <v>726</v>
      </c>
      <c r="F850" s="92"/>
    </row>
    <row r="851" spans="3:6" ht="20.25" hidden="1" customHeight="1" thickBot="1" x14ac:dyDescent="0.3">
      <c r="C851" s="92" t="s">
        <v>1117</v>
      </c>
      <c r="D851" s="92" t="s">
        <v>795</v>
      </c>
      <c r="F851" s="92"/>
    </row>
    <row r="852" spans="3:6" ht="20.25" hidden="1" customHeight="1" thickBot="1" x14ac:dyDescent="0.3">
      <c r="C852" s="92" t="s">
        <v>1117</v>
      </c>
      <c r="D852" s="92" t="s">
        <v>796</v>
      </c>
      <c r="F852" s="92"/>
    </row>
    <row r="853" spans="3:6" ht="20.25" hidden="1" customHeight="1" thickBot="1" x14ac:dyDescent="0.3">
      <c r="C853" s="92" t="s">
        <v>1117</v>
      </c>
      <c r="D853" s="92" t="s">
        <v>797</v>
      </c>
      <c r="F853" s="92"/>
    </row>
    <row r="854" spans="3:6" ht="20.25" hidden="1" customHeight="1" thickBot="1" x14ac:dyDescent="0.3">
      <c r="C854" s="92" t="s">
        <v>1117</v>
      </c>
      <c r="D854" s="92" t="s">
        <v>177</v>
      </c>
      <c r="F854" s="92"/>
    </row>
    <row r="855" spans="3:6" ht="20.25" hidden="1" customHeight="1" thickBot="1" x14ac:dyDescent="0.3">
      <c r="C855" s="92" t="s">
        <v>1117</v>
      </c>
      <c r="D855" s="92" t="s">
        <v>798</v>
      </c>
      <c r="F855" s="92"/>
    </row>
    <row r="856" spans="3:6" ht="20.25" hidden="1" customHeight="1" thickBot="1" x14ac:dyDescent="0.3">
      <c r="C856" s="92" t="s">
        <v>1117</v>
      </c>
      <c r="D856" s="92" t="s">
        <v>646</v>
      </c>
      <c r="F856" s="92"/>
    </row>
    <row r="857" spans="3:6" ht="20.25" hidden="1" customHeight="1" thickBot="1" x14ac:dyDescent="0.3">
      <c r="C857" s="92" t="s">
        <v>165</v>
      </c>
      <c r="D857" s="92" t="s">
        <v>165</v>
      </c>
      <c r="F857" s="92"/>
    </row>
    <row r="858" spans="3:6" ht="20.25" hidden="1" customHeight="1" thickBot="1" x14ac:dyDescent="0.3">
      <c r="C858" s="92" t="s">
        <v>1105</v>
      </c>
      <c r="D858" s="92" t="s">
        <v>911</v>
      </c>
      <c r="F858" s="92"/>
    </row>
    <row r="859" spans="3:6" ht="20.25" hidden="1" customHeight="1" thickBot="1" x14ac:dyDescent="0.3">
      <c r="C859" s="92" t="s">
        <v>1105</v>
      </c>
      <c r="D859" s="92" t="s">
        <v>955</v>
      </c>
      <c r="F859" s="92"/>
    </row>
    <row r="860" spans="3:6" ht="20.25" hidden="1" customHeight="1" thickBot="1" x14ac:dyDescent="0.3">
      <c r="C860" s="92" t="s">
        <v>1105</v>
      </c>
      <c r="D860" s="92" t="s">
        <v>956</v>
      </c>
      <c r="F860" s="92"/>
    </row>
    <row r="861" spans="3:6" ht="20.25" hidden="1" customHeight="1" thickBot="1" x14ac:dyDescent="0.3">
      <c r="C861" s="92" t="s">
        <v>1105</v>
      </c>
      <c r="D861" s="92" t="s">
        <v>957</v>
      </c>
      <c r="F861" s="92"/>
    </row>
    <row r="862" spans="3:6" ht="20.25" hidden="1" customHeight="1" thickBot="1" x14ac:dyDescent="0.3">
      <c r="C862" s="92" t="s">
        <v>1105</v>
      </c>
      <c r="D862" s="92" t="s">
        <v>958</v>
      </c>
      <c r="F862" s="92"/>
    </row>
    <row r="863" spans="3:6" ht="20.25" hidden="1" customHeight="1" thickBot="1" x14ac:dyDescent="0.3">
      <c r="C863" s="92" t="s">
        <v>1105</v>
      </c>
      <c r="D863" s="92" t="s">
        <v>959</v>
      </c>
      <c r="F863" s="92"/>
    </row>
    <row r="864" spans="3:6" ht="20.25" hidden="1" customHeight="1" thickBot="1" x14ac:dyDescent="0.3">
      <c r="C864" s="92" t="s">
        <v>1105</v>
      </c>
      <c r="D864" s="92" t="s">
        <v>1106</v>
      </c>
      <c r="F864" s="92"/>
    </row>
    <row r="865" spans="3:6" ht="20.25" hidden="1" customHeight="1" thickBot="1" x14ac:dyDescent="0.3">
      <c r="C865" s="92" t="s">
        <v>1105</v>
      </c>
      <c r="D865" s="92" t="s">
        <v>88</v>
      </c>
      <c r="F865" s="92"/>
    </row>
    <row r="866" spans="3:6" ht="20.25" hidden="1" customHeight="1" thickBot="1" x14ac:dyDescent="0.3">
      <c r="C866" s="92" t="s">
        <v>1105</v>
      </c>
      <c r="D866" s="92" t="s">
        <v>119</v>
      </c>
      <c r="F866" s="92"/>
    </row>
    <row r="867" spans="3:6" ht="20.25" hidden="1" customHeight="1" thickBot="1" x14ac:dyDescent="0.3">
      <c r="C867" s="92" t="s">
        <v>1105</v>
      </c>
      <c r="D867" s="92" t="s">
        <v>168</v>
      </c>
      <c r="F867" s="92"/>
    </row>
    <row r="868" spans="3:6" ht="20.25" hidden="1" customHeight="1" thickBot="1" x14ac:dyDescent="0.3">
      <c r="C868" s="92" t="s">
        <v>1105</v>
      </c>
      <c r="D868" s="92" t="s">
        <v>960</v>
      </c>
      <c r="F868" s="92"/>
    </row>
    <row r="869" spans="3:6" ht="20.25" hidden="1" customHeight="1" thickBot="1" x14ac:dyDescent="0.3">
      <c r="C869" s="92" t="s">
        <v>1105</v>
      </c>
      <c r="D869" s="92" t="s">
        <v>1107</v>
      </c>
      <c r="F869" s="92"/>
    </row>
    <row r="870" spans="3:6" ht="20.25" hidden="1" customHeight="1" thickBot="1" x14ac:dyDescent="0.3">
      <c r="C870" s="92" t="s">
        <v>1105</v>
      </c>
      <c r="D870" s="92" t="s">
        <v>961</v>
      </c>
      <c r="F870" s="92"/>
    </row>
    <row r="871" spans="3:6" ht="20.25" hidden="1" customHeight="1" thickBot="1" x14ac:dyDescent="0.3">
      <c r="C871" s="92" t="s">
        <v>1091</v>
      </c>
      <c r="D871" s="92" t="s">
        <v>48</v>
      </c>
      <c r="F871" s="92"/>
    </row>
    <row r="872" spans="3:6" ht="20.25" hidden="1" customHeight="1" thickBot="1" x14ac:dyDescent="0.3">
      <c r="C872" s="92" t="s">
        <v>1091</v>
      </c>
      <c r="D872" s="92" t="s">
        <v>178</v>
      </c>
      <c r="F872" s="92"/>
    </row>
    <row r="873" spans="3:6" ht="20.25" hidden="1" customHeight="1" thickBot="1" x14ac:dyDescent="0.3">
      <c r="C873" s="92" t="s">
        <v>1091</v>
      </c>
      <c r="D873" s="92" t="s">
        <v>1092</v>
      </c>
      <c r="F873" s="92"/>
    </row>
    <row r="874" spans="3:6" ht="20.25" hidden="1" customHeight="1" thickBot="1" x14ac:dyDescent="0.3">
      <c r="C874" s="92" t="s">
        <v>1091</v>
      </c>
      <c r="D874" s="92" t="s">
        <v>800</v>
      </c>
      <c r="F874" s="92"/>
    </row>
    <row r="875" spans="3:6" ht="20.25" hidden="1" customHeight="1" thickBot="1" x14ac:dyDescent="0.3">
      <c r="C875" s="92" t="s">
        <v>1091</v>
      </c>
      <c r="D875" s="92" t="s">
        <v>171</v>
      </c>
      <c r="F875" s="92"/>
    </row>
    <row r="876" spans="3:6" ht="20.25" hidden="1" customHeight="1" thickBot="1" x14ac:dyDescent="0.3">
      <c r="C876" s="92" t="s">
        <v>1091</v>
      </c>
      <c r="D876" s="92" t="s">
        <v>801</v>
      </c>
      <c r="F876" s="92"/>
    </row>
    <row r="877" spans="3:6" ht="20.25" hidden="1" customHeight="1" thickBot="1" x14ac:dyDescent="0.3">
      <c r="C877" s="92" t="s">
        <v>1091</v>
      </c>
      <c r="D877" s="92" t="s">
        <v>739</v>
      </c>
      <c r="F877" s="92"/>
    </row>
    <row r="878" spans="3:6" ht="20.25" hidden="1" customHeight="1" thickBot="1" x14ac:dyDescent="0.3">
      <c r="C878" s="92" t="s">
        <v>1091</v>
      </c>
      <c r="D878" s="92" t="s">
        <v>158</v>
      </c>
      <c r="F878" s="92"/>
    </row>
    <row r="879" spans="3:6" ht="20.25" hidden="1" customHeight="1" thickBot="1" x14ac:dyDescent="0.3">
      <c r="C879" s="92" t="s">
        <v>1091</v>
      </c>
      <c r="D879" s="92" t="s">
        <v>802</v>
      </c>
      <c r="F879" s="92"/>
    </row>
    <row r="880" spans="3:6" ht="20.25" hidden="1" customHeight="1" thickBot="1" x14ac:dyDescent="0.3">
      <c r="C880" s="92" t="s">
        <v>1091</v>
      </c>
      <c r="D880" s="92" t="s">
        <v>803</v>
      </c>
      <c r="F880" s="92"/>
    </row>
    <row r="881" spans="3:6" ht="20.25" hidden="1" customHeight="1" thickBot="1" x14ac:dyDescent="0.3">
      <c r="C881" s="92" t="s">
        <v>1091</v>
      </c>
      <c r="D881" s="92" t="s">
        <v>804</v>
      </c>
      <c r="F881" s="92"/>
    </row>
    <row r="882" spans="3:6" ht="20.25" hidden="1" customHeight="1" thickBot="1" x14ac:dyDescent="0.3">
      <c r="C882" s="92" t="s">
        <v>1091</v>
      </c>
      <c r="D882" s="92" t="s">
        <v>805</v>
      </c>
      <c r="F882" s="92"/>
    </row>
    <row r="883" spans="3:6" ht="20.25" hidden="1" customHeight="1" thickBot="1" x14ac:dyDescent="0.3">
      <c r="C883" s="92" t="s">
        <v>422</v>
      </c>
      <c r="D883" s="92" t="s">
        <v>806</v>
      </c>
      <c r="F883" s="92"/>
    </row>
    <row r="884" spans="3:6" ht="20.25" hidden="1" customHeight="1" thickBot="1" x14ac:dyDescent="0.3">
      <c r="C884" s="92" t="s">
        <v>422</v>
      </c>
      <c r="D884" s="92" t="s">
        <v>449</v>
      </c>
      <c r="F884" s="92"/>
    </row>
    <row r="885" spans="3:6" ht="20.25" hidden="1" customHeight="1" thickBot="1" x14ac:dyDescent="0.3">
      <c r="C885" s="92" t="s">
        <v>422</v>
      </c>
      <c r="D885" s="92" t="s">
        <v>807</v>
      </c>
      <c r="F885" s="92"/>
    </row>
    <row r="886" spans="3:6" ht="20.25" hidden="1" customHeight="1" thickBot="1" x14ac:dyDescent="0.3">
      <c r="C886" s="92" t="s">
        <v>422</v>
      </c>
      <c r="D886" s="92" t="s">
        <v>808</v>
      </c>
      <c r="F886" s="92"/>
    </row>
    <row r="887" spans="3:6" ht="20.25" hidden="1" customHeight="1" thickBot="1" x14ac:dyDescent="0.3">
      <c r="C887" s="92" t="s">
        <v>422</v>
      </c>
      <c r="D887" s="92" t="s">
        <v>810</v>
      </c>
      <c r="F887" s="92"/>
    </row>
    <row r="888" spans="3:6" ht="20.25" hidden="1" customHeight="1" thickBot="1" x14ac:dyDescent="0.3">
      <c r="C888" s="92" t="s">
        <v>422</v>
      </c>
      <c r="D888" s="92" t="s">
        <v>811</v>
      </c>
      <c r="F888" s="92"/>
    </row>
    <row r="889" spans="3:6" ht="20.25" hidden="1" customHeight="1" thickBot="1" x14ac:dyDescent="0.3">
      <c r="C889" s="92" t="s">
        <v>422</v>
      </c>
      <c r="D889" s="92" t="s">
        <v>799</v>
      </c>
      <c r="F889" s="92"/>
    </row>
    <row r="890" spans="3:6" ht="20.25" hidden="1" customHeight="1" thickBot="1" x14ac:dyDescent="0.3">
      <c r="C890" s="92" t="s">
        <v>422</v>
      </c>
      <c r="D890" s="92" t="s">
        <v>97</v>
      </c>
      <c r="F890" s="92"/>
    </row>
    <row r="891" spans="3:6" ht="20.25" hidden="1" customHeight="1" thickBot="1" x14ac:dyDescent="0.3">
      <c r="C891" s="92" t="s">
        <v>422</v>
      </c>
      <c r="D891" s="92" t="s">
        <v>812</v>
      </c>
      <c r="F891" s="92"/>
    </row>
    <row r="892" spans="3:6" ht="20.25" hidden="1" customHeight="1" thickBot="1" x14ac:dyDescent="0.3">
      <c r="C892" s="92" t="s">
        <v>422</v>
      </c>
      <c r="D892" s="92" t="s">
        <v>518</v>
      </c>
      <c r="F892" s="92"/>
    </row>
    <row r="893" spans="3:6" ht="20.25" hidden="1" customHeight="1" thickBot="1" x14ac:dyDescent="0.3">
      <c r="C893" s="92" t="s">
        <v>422</v>
      </c>
      <c r="D893" s="92" t="s">
        <v>412</v>
      </c>
      <c r="F893" s="92"/>
    </row>
    <row r="894" spans="3:6" ht="20.25" hidden="1" customHeight="1" thickBot="1" x14ac:dyDescent="0.3">
      <c r="C894" s="92" t="s">
        <v>422</v>
      </c>
      <c r="D894" s="92" t="s">
        <v>813</v>
      </c>
      <c r="F894" s="92"/>
    </row>
    <row r="895" spans="3:6" ht="20.25" hidden="1" customHeight="1" thickBot="1" x14ac:dyDescent="0.3">
      <c r="C895" s="92" t="s">
        <v>422</v>
      </c>
      <c r="D895" s="92" t="s">
        <v>814</v>
      </c>
      <c r="F895" s="92"/>
    </row>
    <row r="896" spans="3:6" ht="20.25" hidden="1" customHeight="1" thickBot="1" x14ac:dyDescent="0.3">
      <c r="C896" s="92" t="s">
        <v>422</v>
      </c>
      <c r="D896" s="92" t="s">
        <v>437</v>
      </c>
      <c r="F896" s="92"/>
    </row>
    <row r="897" spans="3:6" ht="20.25" hidden="1" customHeight="1" thickBot="1" x14ac:dyDescent="0.3">
      <c r="C897" s="92" t="s">
        <v>1113</v>
      </c>
      <c r="D897" s="92" t="s">
        <v>101</v>
      </c>
      <c r="F897" s="92"/>
    </row>
    <row r="898" spans="3:6" ht="20.25" hidden="1" customHeight="1" thickBot="1" x14ac:dyDescent="0.3">
      <c r="C898" s="92" t="s">
        <v>742</v>
      </c>
      <c r="D898" s="92" t="s">
        <v>816</v>
      </c>
      <c r="F898" s="92"/>
    </row>
    <row r="899" spans="3:6" ht="20.25" hidden="1" customHeight="1" thickBot="1" x14ac:dyDescent="0.3">
      <c r="C899" s="92" t="s">
        <v>742</v>
      </c>
      <c r="D899" s="92" t="s">
        <v>432</v>
      </c>
      <c r="F899" s="92"/>
    </row>
    <row r="900" spans="3:6" ht="20.25" hidden="1" customHeight="1" thickBot="1" x14ac:dyDescent="0.3">
      <c r="C900" s="92" t="s">
        <v>742</v>
      </c>
      <c r="D900" s="92" t="s">
        <v>817</v>
      </c>
      <c r="F900" s="92"/>
    </row>
    <row r="901" spans="3:6" ht="20.25" hidden="1" customHeight="1" thickBot="1" x14ac:dyDescent="0.3">
      <c r="C901" s="92" t="s">
        <v>742</v>
      </c>
      <c r="D901" s="92" t="s">
        <v>49</v>
      </c>
      <c r="F901" s="92"/>
    </row>
    <row r="902" spans="3:6" ht="20.25" hidden="1" customHeight="1" thickBot="1" x14ac:dyDescent="0.3">
      <c r="C902" s="92" t="s">
        <v>742</v>
      </c>
      <c r="D902" s="92" t="s">
        <v>818</v>
      </c>
      <c r="F902" s="92"/>
    </row>
    <row r="903" spans="3:6" ht="20.25" hidden="1" customHeight="1" thickBot="1" x14ac:dyDescent="0.3">
      <c r="C903" s="92" t="s">
        <v>742</v>
      </c>
      <c r="D903" s="92" t="s">
        <v>819</v>
      </c>
      <c r="F903" s="92"/>
    </row>
    <row r="904" spans="3:6" ht="20.25" hidden="1" customHeight="1" thickBot="1" x14ac:dyDescent="0.3">
      <c r="C904" s="92" t="s">
        <v>742</v>
      </c>
      <c r="D904" s="92" t="s">
        <v>53</v>
      </c>
      <c r="F904" s="92"/>
    </row>
    <row r="905" spans="3:6" ht="20.25" hidden="1" customHeight="1" thickBot="1" x14ac:dyDescent="0.3">
      <c r="C905" s="92" t="s">
        <v>742</v>
      </c>
      <c r="D905" s="92" t="s">
        <v>450</v>
      </c>
      <c r="F905" s="92"/>
    </row>
    <row r="906" spans="3:6" ht="20.25" hidden="1" customHeight="1" thickBot="1" x14ac:dyDescent="0.3">
      <c r="C906" s="92" t="s">
        <v>742</v>
      </c>
      <c r="D906" s="92" t="s">
        <v>815</v>
      </c>
      <c r="F906" s="92"/>
    </row>
    <row r="907" spans="3:6" ht="20.25" hidden="1" customHeight="1" thickBot="1" x14ac:dyDescent="0.3">
      <c r="C907" s="92" t="s">
        <v>742</v>
      </c>
      <c r="D907" s="92" t="s">
        <v>556</v>
      </c>
      <c r="F907" s="92"/>
    </row>
    <row r="908" spans="3:6" ht="20.25" hidden="1" customHeight="1" thickBot="1" x14ac:dyDescent="0.3">
      <c r="C908" s="92" t="s">
        <v>742</v>
      </c>
      <c r="D908" s="92" t="s">
        <v>139</v>
      </c>
      <c r="F908" s="92"/>
    </row>
    <row r="909" spans="3:6" ht="20.25" hidden="1" customHeight="1" thickBot="1" x14ac:dyDescent="0.3">
      <c r="C909" s="92" t="s">
        <v>742</v>
      </c>
      <c r="D909" s="92" t="s">
        <v>821</v>
      </c>
      <c r="F909" s="92"/>
    </row>
    <row r="910" spans="3:6" ht="20.25" hidden="1" customHeight="1" thickBot="1" x14ac:dyDescent="0.3">
      <c r="C910" s="92" t="s">
        <v>742</v>
      </c>
      <c r="D910" s="92" t="s">
        <v>776</v>
      </c>
      <c r="F910" s="92"/>
    </row>
    <row r="911" spans="3:6" ht="20.25" hidden="1" customHeight="1" thickBot="1" x14ac:dyDescent="0.3">
      <c r="C911" s="92" t="s">
        <v>742</v>
      </c>
      <c r="D911" s="92" t="s">
        <v>822</v>
      </c>
      <c r="F911" s="92"/>
    </row>
    <row r="912" spans="3:6" ht="20.25" hidden="1" customHeight="1" thickBot="1" x14ac:dyDescent="0.3">
      <c r="C912" s="92" t="s">
        <v>742</v>
      </c>
      <c r="D912" s="92" t="s">
        <v>823</v>
      </c>
      <c r="F912" s="92"/>
    </row>
    <row r="913" spans="3:6" ht="20.25" hidden="1" customHeight="1" thickBot="1" x14ac:dyDescent="0.3">
      <c r="C913" s="92" t="s">
        <v>742</v>
      </c>
      <c r="D913" s="92" t="s">
        <v>824</v>
      </c>
      <c r="F913" s="92"/>
    </row>
    <row r="914" spans="3:6" ht="20.25" hidden="1" customHeight="1" thickBot="1" x14ac:dyDescent="0.3">
      <c r="C914" s="92" t="s">
        <v>742</v>
      </c>
      <c r="D914" s="92" t="s">
        <v>825</v>
      </c>
      <c r="F914" s="92"/>
    </row>
    <row r="915" spans="3:6" ht="20.25" hidden="1" customHeight="1" thickBot="1" x14ac:dyDescent="0.3">
      <c r="C915" s="92" t="s">
        <v>742</v>
      </c>
      <c r="D915" s="92" t="s">
        <v>826</v>
      </c>
      <c r="F915" s="92"/>
    </row>
    <row r="916" spans="3:6" ht="20.25" hidden="1" customHeight="1" thickBot="1" x14ac:dyDescent="0.3">
      <c r="C916" s="92" t="s">
        <v>742</v>
      </c>
      <c r="D916" s="92" t="s">
        <v>827</v>
      </c>
      <c r="F916" s="92"/>
    </row>
    <row r="917" spans="3:6" ht="20.25" hidden="1" customHeight="1" thickBot="1" x14ac:dyDescent="0.3">
      <c r="C917" s="92" t="s">
        <v>742</v>
      </c>
      <c r="D917" s="92" t="s">
        <v>828</v>
      </c>
      <c r="F917" s="92"/>
    </row>
    <row r="918" spans="3:6" ht="20.25" hidden="1" customHeight="1" thickBot="1" x14ac:dyDescent="0.3">
      <c r="C918" s="92" t="s">
        <v>742</v>
      </c>
      <c r="D918" s="92" t="s">
        <v>85</v>
      </c>
      <c r="F918" s="92"/>
    </row>
    <row r="919" spans="3:6" ht="20.25" hidden="1" customHeight="1" thickBot="1" x14ac:dyDescent="0.3">
      <c r="C919" s="92" t="s">
        <v>742</v>
      </c>
      <c r="D919" s="92" t="s">
        <v>829</v>
      </c>
      <c r="F919" s="92"/>
    </row>
    <row r="920" spans="3:6" ht="20.25" hidden="1" customHeight="1" thickBot="1" x14ac:dyDescent="0.3">
      <c r="C920" s="92" t="s">
        <v>742</v>
      </c>
      <c r="D920" s="92" t="s">
        <v>830</v>
      </c>
      <c r="F920" s="92"/>
    </row>
    <row r="921" spans="3:6" ht="20.25" hidden="1" customHeight="1" thickBot="1" x14ac:dyDescent="0.3">
      <c r="C921" s="92" t="s">
        <v>742</v>
      </c>
      <c r="D921" s="92" t="s">
        <v>831</v>
      </c>
      <c r="F921" s="92"/>
    </row>
    <row r="922" spans="3:6" ht="20.25" hidden="1" customHeight="1" thickBot="1" x14ac:dyDescent="0.3">
      <c r="C922" s="92" t="s">
        <v>742</v>
      </c>
      <c r="D922" s="92" t="s">
        <v>123</v>
      </c>
      <c r="F922" s="92"/>
    </row>
    <row r="923" spans="3:6" ht="20.25" hidden="1" customHeight="1" thickBot="1" x14ac:dyDescent="0.3">
      <c r="C923" s="92" t="s">
        <v>742</v>
      </c>
      <c r="D923" s="92" t="s">
        <v>832</v>
      </c>
      <c r="F923" s="92"/>
    </row>
    <row r="924" spans="3:6" ht="20.25" hidden="1" customHeight="1" thickBot="1" x14ac:dyDescent="0.3">
      <c r="C924" s="92" t="s">
        <v>742</v>
      </c>
      <c r="D924" s="92" t="s">
        <v>820</v>
      </c>
      <c r="F924" s="92"/>
    </row>
    <row r="925" spans="3:6" ht="20.25" hidden="1" customHeight="1" thickBot="1" x14ac:dyDescent="0.3">
      <c r="C925" s="92" t="s">
        <v>742</v>
      </c>
      <c r="D925" s="92" t="s">
        <v>233</v>
      </c>
      <c r="F925" s="92"/>
    </row>
    <row r="926" spans="3:6" ht="20.25" hidden="1" customHeight="1" thickBot="1" x14ac:dyDescent="0.3">
      <c r="C926" s="92" t="s">
        <v>742</v>
      </c>
      <c r="D926" s="92" t="s">
        <v>530</v>
      </c>
      <c r="F926" s="92"/>
    </row>
    <row r="927" spans="3:6" ht="20.25" hidden="1" customHeight="1" thickBot="1" x14ac:dyDescent="0.3">
      <c r="C927" s="92" t="s">
        <v>742</v>
      </c>
      <c r="D927" s="92" t="s">
        <v>834</v>
      </c>
      <c r="F927" s="92"/>
    </row>
    <row r="928" spans="3:6" ht="20.25" hidden="1" customHeight="1" thickBot="1" x14ac:dyDescent="0.3">
      <c r="C928" s="92" t="s">
        <v>742</v>
      </c>
      <c r="D928" s="92" t="s">
        <v>835</v>
      </c>
      <c r="F928" s="92"/>
    </row>
    <row r="929" spans="3:6" ht="20.25" hidden="1" customHeight="1" thickBot="1" x14ac:dyDescent="0.3">
      <c r="C929" s="92" t="s">
        <v>742</v>
      </c>
      <c r="D929" s="92" t="s">
        <v>836</v>
      </c>
      <c r="F929" s="92"/>
    </row>
    <row r="930" spans="3:6" ht="20.25" hidden="1" customHeight="1" thickBot="1" x14ac:dyDescent="0.3">
      <c r="C930" s="92" t="s">
        <v>742</v>
      </c>
      <c r="D930" s="92" t="s">
        <v>837</v>
      </c>
      <c r="F930" s="92"/>
    </row>
    <row r="931" spans="3:6" ht="20.25" hidden="1" customHeight="1" thickBot="1" x14ac:dyDescent="0.3">
      <c r="C931" s="92" t="s">
        <v>742</v>
      </c>
      <c r="D931" s="92" t="s">
        <v>690</v>
      </c>
      <c r="F931" s="92"/>
    </row>
    <row r="932" spans="3:6" ht="20.25" hidden="1" customHeight="1" thickBot="1" x14ac:dyDescent="0.3">
      <c r="C932" s="92" t="s">
        <v>742</v>
      </c>
      <c r="D932" s="92" t="s">
        <v>1093</v>
      </c>
      <c r="F932" s="92"/>
    </row>
    <row r="933" spans="3:6" ht="20.25" hidden="1" customHeight="1" thickBot="1" x14ac:dyDescent="0.3">
      <c r="C933" s="92" t="s">
        <v>742</v>
      </c>
      <c r="D933" s="92" t="s">
        <v>838</v>
      </c>
      <c r="F933" s="92"/>
    </row>
    <row r="934" spans="3:6" ht="20.25" hidden="1" customHeight="1" thickBot="1" x14ac:dyDescent="0.3">
      <c r="C934" s="92" t="s">
        <v>742</v>
      </c>
      <c r="D934" s="92" t="s">
        <v>839</v>
      </c>
      <c r="F934" s="92"/>
    </row>
    <row r="935" spans="3:6" ht="20.25" hidden="1" customHeight="1" thickBot="1" x14ac:dyDescent="0.3">
      <c r="C935" s="92" t="s">
        <v>742</v>
      </c>
      <c r="D935" s="92" t="s">
        <v>106</v>
      </c>
      <c r="F935" s="92"/>
    </row>
    <row r="936" spans="3:6" ht="20.25" hidden="1" customHeight="1" thickBot="1" x14ac:dyDescent="0.3">
      <c r="C936" s="92" t="s">
        <v>742</v>
      </c>
      <c r="D936" s="92" t="s">
        <v>840</v>
      </c>
      <c r="F936" s="92"/>
    </row>
    <row r="937" spans="3:6" ht="20.25" hidden="1" customHeight="1" thickBot="1" x14ac:dyDescent="0.3">
      <c r="C937" s="92" t="s">
        <v>742</v>
      </c>
      <c r="D937" s="92" t="s">
        <v>841</v>
      </c>
      <c r="F937" s="92"/>
    </row>
    <row r="938" spans="3:6" ht="20.25" hidden="1" customHeight="1" thickBot="1" x14ac:dyDescent="0.3">
      <c r="C938" s="92" t="s">
        <v>742</v>
      </c>
      <c r="D938" s="92" t="s">
        <v>842</v>
      </c>
      <c r="F938" s="92"/>
    </row>
    <row r="939" spans="3:6" ht="20.25" hidden="1" customHeight="1" thickBot="1" x14ac:dyDescent="0.3">
      <c r="C939" s="92" t="s">
        <v>742</v>
      </c>
      <c r="D939" s="92" t="s">
        <v>560</v>
      </c>
      <c r="F939" s="92"/>
    </row>
    <row r="940" spans="3:6" ht="20.25" hidden="1" customHeight="1" thickBot="1" x14ac:dyDescent="0.3">
      <c r="C940" s="92" t="s">
        <v>742</v>
      </c>
      <c r="D940" s="92" t="s">
        <v>843</v>
      </c>
      <c r="F940" s="92"/>
    </row>
    <row r="941" spans="3:6" ht="20.25" hidden="1" customHeight="1" thickBot="1" x14ac:dyDescent="0.3">
      <c r="C941" s="92" t="s">
        <v>742</v>
      </c>
      <c r="D941" s="92" t="s">
        <v>1094</v>
      </c>
      <c r="F941" s="92"/>
    </row>
    <row r="942" spans="3:6" ht="20.25" hidden="1" customHeight="1" thickBot="1" x14ac:dyDescent="0.3">
      <c r="C942" s="92" t="s">
        <v>742</v>
      </c>
      <c r="D942" s="92" t="s">
        <v>448</v>
      </c>
      <c r="F942" s="92"/>
    </row>
    <row r="943" spans="3:6" ht="20.25" hidden="1" customHeight="1" thickBot="1" x14ac:dyDescent="0.3">
      <c r="C943" s="92" t="s">
        <v>742</v>
      </c>
      <c r="D943" s="92" t="s">
        <v>459</v>
      </c>
      <c r="F943" s="92"/>
    </row>
    <row r="944" spans="3:6" ht="20.25" hidden="1" customHeight="1" thickBot="1" x14ac:dyDescent="0.3">
      <c r="C944" s="92" t="s">
        <v>742</v>
      </c>
      <c r="D944" s="92" t="s">
        <v>844</v>
      </c>
      <c r="F944" s="92"/>
    </row>
    <row r="945" spans="3:6" ht="20.25" hidden="1" customHeight="1" thickBot="1" x14ac:dyDescent="0.3">
      <c r="C945" s="92" t="s">
        <v>742</v>
      </c>
      <c r="D945" s="92" t="s">
        <v>1095</v>
      </c>
      <c r="F945" s="92"/>
    </row>
    <row r="946" spans="3:6" ht="20.25" hidden="1" customHeight="1" thickBot="1" x14ac:dyDescent="0.3">
      <c r="C946" s="92" t="s">
        <v>742</v>
      </c>
      <c r="D946" s="92" t="s">
        <v>845</v>
      </c>
      <c r="F946" s="92"/>
    </row>
    <row r="947" spans="3:6" ht="20.25" hidden="1" customHeight="1" thickBot="1" x14ac:dyDescent="0.3">
      <c r="C947" s="92" t="s">
        <v>742</v>
      </c>
      <c r="D947" s="92" t="s">
        <v>846</v>
      </c>
      <c r="F947" s="92"/>
    </row>
    <row r="948" spans="3:6" ht="20.25" hidden="1" customHeight="1" thickBot="1" x14ac:dyDescent="0.3">
      <c r="C948" s="92" t="s">
        <v>742</v>
      </c>
      <c r="D948" s="92" t="s">
        <v>847</v>
      </c>
      <c r="F948" s="92"/>
    </row>
    <row r="949" spans="3:6" ht="20.25" hidden="1" customHeight="1" thickBot="1" x14ac:dyDescent="0.3">
      <c r="C949" s="92" t="s">
        <v>742</v>
      </c>
      <c r="D949" s="92" t="s">
        <v>848</v>
      </c>
      <c r="F949" s="92"/>
    </row>
    <row r="950" spans="3:6" ht="20.25" hidden="1" customHeight="1" thickBot="1" x14ac:dyDescent="0.3">
      <c r="C950" s="92" t="s">
        <v>742</v>
      </c>
      <c r="D950" s="92" t="s">
        <v>849</v>
      </c>
      <c r="F950" s="92"/>
    </row>
    <row r="951" spans="3:6" ht="20.25" hidden="1" customHeight="1" thickBot="1" x14ac:dyDescent="0.3">
      <c r="C951" s="92" t="s">
        <v>742</v>
      </c>
      <c r="D951" s="92" t="s">
        <v>850</v>
      </c>
      <c r="F951" s="92"/>
    </row>
    <row r="952" spans="3:6" ht="20.25" hidden="1" customHeight="1" thickBot="1" x14ac:dyDescent="0.3">
      <c r="C952" s="92" t="s">
        <v>742</v>
      </c>
      <c r="D952" s="92" t="s">
        <v>851</v>
      </c>
      <c r="F952" s="92"/>
    </row>
    <row r="953" spans="3:6" ht="20.25" hidden="1" customHeight="1" thickBot="1" x14ac:dyDescent="0.3">
      <c r="C953" s="92" t="s">
        <v>742</v>
      </c>
      <c r="D953" s="92" t="s">
        <v>852</v>
      </c>
      <c r="F953" s="92"/>
    </row>
    <row r="954" spans="3:6" ht="20.25" hidden="1" customHeight="1" thickBot="1" x14ac:dyDescent="0.3">
      <c r="C954" s="92" t="s">
        <v>742</v>
      </c>
      <c r="D954" s="92" t="s">
        <v>853</v>
      </c>
      <c r="F954" s="92"/>
    </row>
    <row r="955" spans="3:6" ht="20.25" hidden="1" customHeight="1" thickBot="1" x14ac:dyDescent="0.3">
      <c r="C955" s="92" t="s">
        <v>742</v>
      </c>
      <c r="D955" s="92" t="s">
        <v>854</v>
      </c>
      <c r="F955" s="92"/>
    </row>
    <row r="956" spans="3:6" ht="20.25" hidden="1" customHeight="1" thickBot="1" x14ac:dyDescent="0.3">
      <c r="C956" s="92" t="s">
        <v>742</v>
      </c>
      <c r="D956" s="92" t="s">
        <v>855</v>
      </c>
      <c r="F956" s="92"/>
    </row>
    <row r="957" spans="3:6" ht="20.25" hidden="1" customHeight="1" thickBot="1" x14ac:dyDescent="0.3">
      <c r="C957" s="92" t="s">
        <v>742</v>
      </c>
      <c r="D957" s="92" t="s">
        <v>393</v>
      </c>
      <c r="F957" s="92"/>
    </row>
    <row r="958" spans="3:6" ht="20.25" hidden="1" customHeight="1" thickBot="1" x14ac:dyDescent="0.3">
      <c r="C958" s="92" t="s">
        <v>742</v>
      </c>
      <c r="D958" s="92" t="s">
        <v>780</v>
      </c>
      <c r="F958" s="92"/>
    </row>
    <row r="959" spans="3:6" ht="20.25" hidden="1" customHeight="1" thickBot="1" x14ac:dyDescent="0.3">
      <c r="C959" s="92" t="s">
        <v>742</v>
      </c>
      <c r="D959" s="92" t="s">
        <v>856</v>
      </c>
      <c r="F959" s="92"/>
    </row>
    <row r="960" spans="3:6" ht="20.25" hidden="1" customHeight="1" thickBot="1" x14ac:dyDescent="0.3">
      <c r="C960" s="92" t="s">
        <v>742</v>
      </c>
      <c r="D960" s="92" t="s">
        <v>857</v>
      </c>
      <c r="F960" s="92"/>
    </row>
    <row r="961" spans="3:6" ht="20.25" hidden="1" customHeight="1" thickBot="1" x14ac:dyDescent="0.3">
      <c r="C961" s="92" t="s">
        <v>742</v>
      </c>
      <c r="D961" s="92" t="s">
        <v>858</v>
      </c>
      <c r="F961" s="92"/>
    </row>
    <row r="962" spans="3:6" ht="20.25" hidden="1" customHeight="1" thickBot="1" x14ac:dyDescent="0.3">
      <c r="C962" s="92" t="s">
        <v>742</v>
      </c>
      <c r="D962" s="92" t="s">
        <v>859</v>
      </c>
      <c r="F962" s="92"/>
    </row>
    <row r="963" spans="3:6" ht="20.25" hidden="1" customHeight="1" thickBot="1" x14ac:dyDescent="0.3">
      <c r="C963" s="92" t="s">
        <v>742</v>
      </c>
      <c r="D963" s="92" t="s">
        <v>147</v>
      </c>
      <c r="F963" s="92"/>
    </row>
    <row r="964" spans="3:6" ht="20.25" hidden="1" customHeight="1" thickBot="1" x14ac:dyDescent="0.3">
      <c r="C964" s="92" t="s">
        <v>742</v>
      </c>
      <c r="D964" s="92" t="s">
        <v>860</v>
      </c>
      <c r="F964" s="92"/>
    </row>
    <row r="965" spans="3:6" ht="20.25" hidden="1" customHeight="1" thickBot="1" x14ac:dyDescent="0.3">
      <c r="C965" s="92" t="s">
        <v>742</v>
      </c>
      <c r="D965" s="92" t="s">
        <v>101</v>
      </c>
      <c r="F965" s="92"/>
    </row>
    <row r="966" spans="3:6" ht="20.25" hidden="1" customHeight="1" thickBot="1" x14ac:dyDescent="0.3">
      <c r="C966" s="92" t="s">
        <v>742</v>
      </c>
      <c r="D966" s="92" t="s">
        <v>611</v>
      </c>
      <c r="F966" s="92"/>
    </row>
    <row r="967" spans="3:6" ht="20.25" hidden="1" customHeight="1" thickBot="1" x14ac:dyDescent="0.3">
      <c r="C967" s="92" t="s">
        <v>742</v>
      </c>
      <c r="D967" s="92" t="s">
        <v>794</v>
      </c>
      <c r="F967" s="92"/>
    </row>
    <row r="968" spans="3:6" ht="20.25" hidden="1" customHeight="1" thickBot="1" x14ac:dyDescent="0.3">
      <c r="C968" s="92" t="s">
        <v>742</v>
      </c>
      <c r="D968" s="92" t="s">
        <v>241</v>
      </c>
      <c r="F968" s="92"/>
    </row>
    <row r="969" spans="3:6" ht="20.25" hidden="1" customHeight="1" thickBot="1" x14ac:dyDescent="0.3">
      <c r="C969" s="92" t="s">
        <v>742</v>
      </c>
      <c r="D969" s="92" t="s">
        <v>861</v>
      </c>
      <c r="F969" s="92"/>
    </row>
    <row r="970" spans="3:6" ht="20.25" hidden="1" customHeight="1" thickBot="1" x14ac:dyDescent="0.3">
      <c r="C970" s="92" t="s">
        <v>742</v>
      </c>
      <c r="D970" s="92" t="s">
        <v>119</v>
      </c>
      <c r="F970" s="92"/>
    </row>
    <row r="971" spans="3:6" ht="20.25" hidden="1" customHeight="1" thickBot="1" x14ac:dyDescent="0.3">
      <c r="C971" s="92" t="s">
        <v>742</v>
      </c>
      <c r="D971" s="92" t="s">
        <v>862</v>
      </c>
      <c r="F971" s="92"/>
    </row>
    <row r="972" spans="3:6" ht="20.25" hidden="1" customHeight="1" thickBot="1" x14ac:dyDescent="0.3">
      <c r="C972" s="92" t="s">
        <v>742</v>
      </c>
      <c r="D972" s="92" t="s">
        <v>40</v>
      </c>
      <c r="F972" s="92"/>
    </row>
    <row r="973" spans="3:6" ht="20.25" hidden="1" customHeight="1" thickBot="1" x14ac:dyDescent="0.3">
      <c r="C973" s="92" t="s">
        <v>742</v>
      </c>
      <c r="D973" s="92" t="s">
        <v>863</v>
      </c>
      <c r="F973" s="92"/>
    </row>
    <row r="974" spans="3:6" ht="20.25" hidden="1" customHeight="1" thickBot="1" x14ac:dyDescent="0.3">
      <c r="C974" s="92" t="s">
        <v>742</v>
      </c>
      <c r="D974" s="92" t="s">
        <v>864</v>
      </c>
      <c r="F974" s="92"/>
    </row>
    <row r="975" spans="3:6" ht="20.25" hidden="1" customHeight="1" thickBot="1" x14ac:dyDescent="0.3">
      <c r="C975" s="92" t="s">
        <v>742</v>
      </c>
      <c r="D975" s="92" t="s">
        <v>865</v>
      </c>
      <c r="F975" s="92"/>
    </row>
    <row r="976" spans="3:6" ht="20.25" hidden="1" customHeight="1" thickBot="1" x14ac:dyDescent="0.3">
      <c r="C976" s="92" t="s">
        <v>742</v>
      </c>
      <c r="D976" s="92" t="s">
        <v>866</v>
      </c>
      <c r="F976" s="92"/>
    </row>
    <row r="977" spans="3:6" ht="20.25" hidden="1" customHeight="1" thickBot="1" x14ac:dyDescent="0.3">
      <c r="C977" s="92" t="s">
        <v>742</v>
      </c>
      <c r="D977" s="92" t="s">
        <v>70</v>
      </c>
      <c r="F977" s="92"/>
    </row>
    <row r="978" spans="3:6" ht="20.25" hidden="1" customHeight="1" thickBot="1" x14ac:dyDescent="0.3">
      <c r="C978" s="92" t="s">
        <v>742</v>
      </c>
      <c r="D978" s="92" t="s">
        <v>867</v>
      </c>
      <c r="F978" s="92"/>
    </row>
    <row r="979" spans="3:6" ht="20.25" hidden="1" customHeight="1" thickBot="1" x14ac:dyDescent="0.3">
      <c r="C979" s="92" t="s">
        <v>742</v>
      </c>
      <c r="D979" s="92" t="s">
        <v>868</v>
      </c>
      <c r="F979" s="92"/>
    </row>
    <row r="980" spans="3:6" ht="20.25" hidden="1" customHeight="1" thickBot="1" x14ac:dyDescent="0.3">
      <c r="C980" s="92" t="s">
        <v>742</v>
      </c>
      <c r="D980" s="92" t="s">
        <v>869</v>
      </c>
      <c r="F980" s="92"/>
    </row>
    <row r="981" spans="3:6" ht="20.25" hidden="1" customHeight="1" thickBot="1" x14ac:dyDescent="0.3">
      <c r="C981" s="92" t="s">
        <v>742</v>
      </c>
      <c r="D981" s="92" t="s">
        <v>870</v>
      </c>
      <c r="F981" s="92"/>
    </row>
    <row r="982" spans="3:6" ht="20.25" hidden="1" customHeight="1" thickBot="1" x14ac:dyDescent="0.3">
      <c r="C982" s="92" t="s">
        <v>742</v>
      </c>
      <c r="D982" s="92" t="s">
        <v>871</v>
      </c>
      <c r="F982" s="92"/>
    </row>
    <row r="983" spans="3:6" ht="20.25" hidden="1" customHeight="1" thickBot="1" x14ac:dyDescent="0.3">
      <c r="C983" s="92" t="s">
        <v>742</v>
      </c>
      <c r="D983" s="92" t="s">
        <v>269</v>
      </c>
      <c r="F983" s="92"/>
    </row>
    <row r="984" spans="3:6" ht="20.25" hidden="1" customHeight="1" thickBot="1" x14ac:dyDescent="0.3">
      <c r="C984" s="92" t="s">
        <v>742</v>
      </c>
      <c r="D984" s="92" t="s">
        <v>872</v>
      </c>
      <c r="F984" s="92"/>
    </row>
    <row r="985" spans="3:6" ht="20.25" hidden="1" customHeight="1" thickBot="1" x14ac:dyDescent="0.3">
      <c r="C985" s="92" t="s">
        <v>70</v>
      </c>
      <c r="D985" s="92" t="s">
        <v>178</v>
      </c>
      <c r="F985" s="92"/>
    </row>
    <row r="986" spans="3:6" ht="20.25" hidden="1" customHeight="1" thickBot="1" x14ac:dyDescent="0.3">
      <c r="C986" s="92" t="s">
        <v>70</v>
      </c>
      <c r="D986" s="92" t="s">
        <v>694</v>
      </c>
      <c r="F986" s="92"/>
    </row>
    <row r="987" spans="3:6" ht="20.25" hidden="1" customHeight="1" thickBot="1" x14ac:dyDescent="0.3">
      <c r="C987" s="92" t="s">
        <v>70</v>
      </c>
      <c r="D987" s="92" t="s">
        <v>875</v>
      </c>
      <c r="F987" s="92"/>
    </row>
    <row r="988" spans="3:6" ht="20.25" hidden="1" customHeight="1" thickBot="1" x14ac:dyDescent="0.3">
      <c r="C988" s="92" t="s">
        <v>70</v>
      </c>
      <c r="D988" s="92" t="s">
        <v>1096</v>
      </c>
      <c r="F988" s="92"/>
    </row>
    <row r="989" spans="3:6" ht="20.25" hidden="1" customHeight="1" thickBot="1" x14ac:dyDescent="0.3">
      <c r="C989" s="92" t="s">
        <v>70</v>
      </c>
      <c r="D989" s="92" t="s">
        <v>429</v>
      </c>
      <c r="F989" s="92"/>
    </row>
    <row r="990" spans="3:6" ht="20.25" hidden="1" customHeight="1" thickBot="1" x14ac:dyDescent="0.3">
      <c r="C990" s="92" t="s">
        <v>70</v>
      </c>
      <c r="D990" s="92" t="s">
        <v>874</v>
      </c>
      <c r="F990" s="92"/>
    </row>
    <row r="991" spans="3:6" ht="20.25" hidden="1" customHeight="1" thickBot="1" x14ac:dyDescent="0.3">
      <c r="C991" s="92" t="s">
        <v>70</v>
      </c>
      <c r="D991" s="92" t="s">
        <v>108</v>
      </c>
      <c r="F991" s="92"/>
    </row>
    <row r="992" spans="3:6" ht="20.25" hidden="1" customHeight="1" thickBot="1" x14ac:dyDescent="0.3">
      <c r="C992" s="92" t="s">
        <v>70</v>
      </c>
      <c r="D992" s="92" t="s">
        <v>876</v>
      </c>
      <c r="F992" s="92"/>
    </row>
    <row r="993" spans="3:6" ht="20.25" hidden="1" customHeight="1" thickBot="1" x14ac:dyDescent="0.3">
      <c r="C993" s="92" t="s">
        <v>70</v>
      </c>
      <c r="D993" s="92" t="s">
        <v>877</v>
      </c>
      <c r="F993" s="92"/>
    </row>
    <row r="994" spans="3:6" ht="20.25" hidden="1" customHeight="1" thickBot="1" x14ac:dyDescent="0.3">
      <c r="C994" s="92" t="s">
        <v>70</v>
      </c>
      <c r="D994" s="92" t="s">
        <v>121</v>
      </c>
      <c r="F994" s="92"/>
    </row>
    <row r="995" spans="3:6" ht="20.25" hidden="1" customHeight="1" thickBot="1" x14ac:dyDescent="0.3">
      <c r="C995" s="92" t="s">
        <v>70</v>
      </c>
      <c r="D995" s="92" t="s">
        <v>878</v>
      </c>
      <c r="F995" s="92"/>
    </row>
    <row r="996" spans="3:6" ht="20.25" hidden="1" customHeight="1" thickBot="1" x14ac:dyDescent="0.3">
      <c r="C996" s="92" t="s">
        <v>70</v>
      </c>
      <c r="D996" s="92" t="s">
        <v>768</v>
      </c>
      <c r="F996" s="92"/>
    </row>
    <row r="997" spans="3:6" ht="20.25" hidden="1" customHeight="1" thickBot="1" x14ac:dyDescent="0.3">
      <c r="C997" s="92" t="s">
        <v>70</v>
      </c>
      <c r="D997" s="92" t="s">
        <v>879</v>
      </c>
      <c r="F997" s="92"/>
    </row>
    <row r="998" spans="3:6" ht="20.25" hidden="1" customHeight="1" thickBot="1" x14ac:dyDescent="0.3">
      <c r="C998" s="92" t="s">
        <v>70</v>
      </c>
      <c r="D998" s="92" t="s">
        <v>880</v>
      </c>
      <c r="F998" s="92"/>
    </row>
    <row r="999" spans="3:6" ht="20.25" hidden="1" customHeight="1" thickBot="1" x14ac:dyDescent="0.3">
      <c r="C999" s="92" t="s">
        <v>70</v>
      </c>
      <c r="D999" s="92" t="s">
        <v>881</v>
      </c>
      <c r="F999" s="92"/>
    </row>
    <row r="1000" spans="3:6" ht="20.25" hidden="1" customHeight="1" thickBot="1" x14ac:dyDescent="0.3">
      <c r="C1000" s="92" t="s">
        <v>70</v>
      </c>
      <c r="D1000" s="92" t="s">
        <v>705</v>
      </c>
      <c r="F1000" s="92"/>
    </row>
    <row r="1001" spans="3:6" ht="20.25" hidden="1" customHeight="1" thickBot="1" x14ac:dyDescent="0.3">
      <c r="C1001" s="92" t="s">
        <v>70</v>
      </c>
      <c r="D1001" s="92" t="s">
        <v>882</v>
      </c>
      <c r="F1001" s="92"/>
    </row>
    <row r="1002" spans="3:6" ht="20.25" hidden="1" customHeight="1" thickBot="1" x14ac:dyDescent="0.3">
      <c r="C1002" s="92" t="s">
        <v>70</v>
      </c>
      <c r="D1002" s="92" t="s">
        <v>1097</v>
      </c>
      <c r="F1002" s="92"/>
    </row>
    <row r="1003" spans="3:6" ht="20.25" hidden="1" customHeight="1" thickBot="1" x14ac:dyDescent="0.3">
      <c r="C1003" s="92" t="s">
        <v>70</v>
      </c>
      <c r="D1003" s="92" t="s">
        <v>1098</v>
      </c>
      <c r="F1003" s="92"/>
    </row>
    <row r="1004" spans="3:6" ht="20.25" hidden="1" customHeight="1" thickBot="1" x14ac:dyDescent="0.3">
      <c r="C1004" s="92" t="s">
        <v>70</v>
      </c>
      <c r="D1004" s="92" t="s">
        <v>665</v>
      </c>
      <c r="F1004" s="92"/>
    </row>
    <row r="1005" spans="3:6" ht="20.25" hidden="1" customHeight="1" thickBot="1" x14ac:dyDescent="0.3">
      <c r="C1005" s="92" t="s">
        <v>70</v>
      </c>
      <c r="D1005" s="92" t="s">
        <v>883</v>
      </c>
      <c r="F1005" s="92"/>
    </row>
    <row r="1006" spans="3:6" ht="20.25" hidden="1" customHeight="1" thickBot="1" x14ac:dyDescent="0.3">
      <c r="C1006" s="92" t="s">
        <v>70</v>
      </c>
      <c r="D1006" s="92" t="s">
        <v>160</v>
      </c>
      <c r="F1006" s="92"/>
    </row>
    <row r="1007" spans="3:6" ht="20.25" hidden="1" customHeight="1" thickBot="1" x14ac:dyDescent="0.3">
      <c r="C1007" s="92" t="s">
        <v>70</v>
      </c>
      <c r="D1007" s="92" t="s">
        <v>886</v>
      </c>
      <c r="F1007" s="92"/>
    </row>
    <row r="1008" spans="3:6" ht="20.25" hidden="1" customHeight="1" thickBot="1" x14ac:dyDescent="0.3">
      <c r="C1008" s="92" t="s">
        <v>70</v>
      </c>
      <c r="D1008" s="92" t="s">
        <v>873</v>
      </c>
      <c r="F1008" s="92"/>
    </row>
    <row r="1009" spans="3:6" ht="20.25" hidden="1" customHeight="1" thickBot="1" x14ac:dyDescent="0.3">
      <c r="C1009" s="92" t="s">
        <v>70</v>
      </c>
      <c r="D1009" s="92" t="s">
        <v>70</v>
      </c>
      <c r="F1009" s="92"/>
    </row>
    <row r="1010" spans="3:6" ht="20.25" hidden="1" customHeight="1" thickBot="1" x14ac:dyDescent="0.3">
      <c r="C1010" s="92" t="s">
        <v>70</v>
      </c>
      <c r="D1010" s="92" t="s">
        <v>887</v>
      </c>
      <c r="F1010" s="92"/>
    </row>
    <row r="1011" spans="3:6" ht="20.25" hidden="1" customHeight="1" thickBot="1" x14ac:dyDescent="0.3">
      <c r="C1011" s="92" t="s">
        <v>630</v>
      </c>
      <c r="D1011" s="92" t="s">
        <v>756</v>
      </c>
      <c r="F1011" s="92"/>
    </row>
    <row r="1012" spans="3:6" ht="20.25" hidden="1" customHeight="1" thickBot="1" x14ac:dyDescent="0.3">
      <c r="C1012" s="92" t="s">
        <v>630</v>
      </c>
      <c r="D1012" s="92" t="s">
        <v>889</v>
      </c>
      <c r="F1012" s="92"/>
    </row>
    <row r="1013" spans="3:6" ht="20.25" hidden="1" customHeight="1" thickBot="1" x14ac:dyDescent="0.3">
      <c r="C1013" s="92" t="s">
        <v>630</v>
      </c>
      <c r="D1013" s="92" t="s">
        <v>183</v>
      </c>
      <c r="F1013" s="92"/>
    </row>
    <row r="1014" spans="3:6" ht="20.25" hidden="1" customHeight="1" thickBot="1" x14ac:dyDescent="0.3">
      <c r="C1014" s="92" t="s">
        <v>630</v>
      </c>
      <c r="D1014" s="92" t="s">
        <v>890</v>
      </c>
      <c r="F1014" s="92"/>
    </row>
    <row r="1015" spans="3:6" ht="20.25" hidden="1" customHeight="1" thickBot="1" x14ac:dyDescent="0.3">
      <c r="C1015" s="92" t="s">
        <v>630</v>
      </c>
      <c r="D1015" s="92" t="s">
        <v>1099</v>
      </c>
      <c r="F1015" s="92"/>
    </row>
    <row r="1016" spans="3:6" ht="20.25" hidden="1" customHeight="1" thickBot="1" x14ac:dyDescent="0.3">
      <c r="C1016" s="92" t="s">
        <v>630</v>
      </c>
      <c r="D1016" s="92" t="s">
        <v>891</v>
      </c>
      <c r="F1016" s="92"/>
    </row>
    <row r="1017" spans="3:6" ht="20.25" hidden="1" customHeight="1" thickBot="1" x14ac:dyDescent="0.3">
      <c r="C1017" s="92" t="s">
        <v>630</v>
      </c>
      <c r="D1017" s="92" t="s">
        <v>468</v>
      </c>
      <c r="F1017" s="92"/>
    </row>
    <row r="1018" spans="3:6" ht="20.25" hidden="1" customHeight="1" thickBot="1" x14ac:dyDescent="0.3">
      <c r="C1018" s="92" t="s">
        <v>630</v>
      </c>
      <c r="D1018" s="92" t="s">
        <v>892</v>
      </c>
      <c r="F1018" s="92"/>
    </row>
    <row r="1019" spans="3:6" ht="20.25" hidden="1" customHeight="1" thickBot="1" x14ac:dyDescent="0.3">
      <c r="C1019" s="92" t="s">
        <v>630</v>
      </c>
      <c r="D1019" s="92" t="s">
        <v>893</v>
      </c>
      <c r="F1019" s="92"/>
    </row>
    <row r="1020" spans="3:6" ht="20.25" hidden="1" customHeight="1" thickBot="1" x14ac:dyDescent="0.3">
      <c r="C1020" s="92" t="s">
        <v>630</v>
      </c>
      <c r="D1020" s="92" t="s">
        <v>885</v>
      </c>
      <c r="F1020" s="92"/>
    </row>
    <row r="1021" spans="3:6" ht="20.25" hidden="1" customHeight="1" thickBot="1" x14ac:dyDescent="0.3">
      <c r="C1021" s="92" t="s">
        <v>630</v>
      </c>
      <c r="D1021" s="92" t="s">
        <v>894</v>
      </c>
      <c r="F1021" s="92"/>
    </row>
    <row r="1022" spans="3:6" ht="20.25" hidden="1" customHeight="1" thickBot="1" x14ac:dyDescent="0.3">
      <c r="C1022" s="92" t="s">
        <v>630</v>
      </c>
      <c r="D1022" s="92" t="s">
        <v>895</v>
      </c>
      <c r="F1022" s="92"/>
    </row>
    <row r="1023" spans="3:6" ht="20.25" hidden="1" customHeight="1" thickBot="1" x14ac:dyDescent="0.3">
      <c r="C1023" s="92" t="s">
        <v>630</v>
      </c>
      <c r="D1023" s="92" t="s">
        <v>896</v>
      </c>
      <c r="F1023" s="92"/>
    </row>
    <row r="1024" spans="3:6" ht="20.25" hidden="1" customHeight="1" thickBot="1" x14ac:dyDescent="0.3">
      <c r="C1024" s="92" t="s">
        <v>630</v>
      </c>
      <c r="D1024" s="92" t="s">
        <v>735</v>
      </c>
      <c r="F1024" s="92"/>
    </row>
    <row r="1025" spans="3:6" ht="20.25" hidden="1" customHeight="1" thickBot="1" x14ac:dyDescent="0.3">
      <c r="C1025" s="92" t="s">
        <v>630</v>
      </c>
      <c r="D1025" s="92" t="s">
        <v>897</v>
      </c>
      <c r="F1025" s="92"/>
    </row>
    <row r="1026" spans="3:6" ht="20.25" hidden="1" customHeight="1" thickBot="1" x14ac:dyDescent="0.3">
      <c r="C1026" s="92" t="s">
        <v>630</v>
      </c>
      <c r="D1026" s="92" t="s">
        <v>898</v>
      </c>
      <c r="F1026" s="92"/>
    </row>
    <row r="1027" spans="3:6" ht="20.25" hidden="1" customHeight="1" thickBot="1" x14ac:dyDescent="0.3">
      <c r="C1027" s="92" t="s">
        <v>630</v>
      </c>
      <c r="D1027" s="92" t="s">
        <v>899</v>
      </c>
      <c r="F1027" s="92"/>
    </row>
    <row r="1028" spans="3:6" ht="20.25" hidden="1" customHeight="1" thickBot="1" x14ac:dyDescent="0.3">
      <c r="C1028" s="92" t="s">
        <v>630</v>
      </c>
      <c r="D1028" s="92" t="s">
        <v>900</v>
      </c>
      <c r="F1028" s="92"/>
    </row>
    <row r="1029" spans="3:6" ht="20.25" hidden="1" customHeight="1" thickBot="1" x14ac:dyDescent="0.3">
      <c r="C1029" s="92" t="s">
        <v>630</v>
      </c>
      <c r="D1029" s="92" t="s">
        <v>218</v>
      </c>
      <c r="F1029" s="92"/>
    </row>
    <row r="1030" spans="3:6" ht="20.25" hidden="1" customHeight="1" thickBot="1" x14ac:dyDescent="0.3">
      <c r="C1030" s="92" t="s">
        <v>630</v>
      </c>
      <c r="D1030" s="92" t="s">
        <v>901</v>
      </c>
      <c r="F1030" s="92"/>
    </row>
    <row r="1031" spans="3:6" ht="20.25" hidden="1" customHeight="1" thickBot="1" x14ac:dyDescent="0.3">
      <c r="C1031" s="92" t="s">
        <v>630</v>
      </c>
      <c r="D1031" s="92" t="s">
        <v>902</v>
      </c>
      <c r="F1031" s="92"/>
    </row>
    <row r="1032" spans="3:6" ht="20.25" hidden="1" customHeight="1" thickBot="1" x14ac:dyDescent="0.3">
      <c r="C1032" s="92" t="s">
        <v>630</v>
      </c>
      <c r="D1032" s="92" t="s">
        <v>888</v>
      </c>
      <c r="F1032" s="92"/>
    </row>
    <row r="1033" spans="3:6" ht="20.25" hidden="1" customHeight="1" thickBot="1" x14ac:dyDescent="0.3">
      <c r="C1033" s="92" t="s">
        <v>630</v>
      </c>
      <c r="D1033" s="92" t="s">
        <v>903</v>
      </c>
      <c r="F1033" s="92"/>
    </row>
    <row r="1034" spans="3:6" ht="20.25" hidden="1" customHeight="1" thickBot="1" x14ac:dyDescent="0.3">
      <c r="C1034" s="92" t="s">
        <v>630</v>
      </c>
      <c r="D1034" s="92" t="s">
        <v>904</v>
      </c>
      <c r="F1034" s="92"/>
    </row>
    <row r="1035" spans="3:6" ht="20.25" hidden="1" customHeight="1" thickBot="1" x14ac:dyDescent="0.3">
      <c r="C1035" s="92" t="s">
        <v>630</v>
      </c>
      <c r="D1035" s="92" t="s">
        <v>511</v>
      </c>
      <c r="F1035" s="92"/>
    </row>
    <row r="1036" spans="3:6" ht="20.25" hidden="1" customHeight="1" thickBot="1" x14ac:dyDescent="0.3">
      <c r="C1036" s="92" t="s">
        <v>630</v>
      </c>
      <c r="D1036" s="92" t="s">
        <v>905</v>
      </c>
      <c r="F1036" s="92"/>
    </row>
    <row r="1037" spans="3:6" ht="20.25" hidden="1" customHeight="1" thickBot="1" x14ac:dyDescent="0.3">
      <c r="C1037" s="92" t="s">
        <v>630</v>
      </c>
      <c r="D1037" s="92" t="s">
        <v>708</v>
      </c>
      <c r="F1037" s="92"/>
    </row>
    <row r="1038" spans="3:6" ht="20.25" hidden="1" customHeight="1" thickBot="1" x14ac:dyDescent="0.3">
      <c r="C1038" s="92" t="s">
        <v>630</v>
      </c>
      <c r="D1038" s="92" t="s">
        <v>906</v>
      </c>
      <c r="F1038" s="92"/>
    </row>
    <row r="1039" spans="3:6" ht="20.25" hidden="1" customHeight="1" thickBot="1" x14ac:dyDescent="0.3">
      <c r="C1039" s="92" t="s">
        <v>630</v>
      </c>
      <c r="D1039" s="92" t="s">
        <v>453</v>
      </c>
      <c r="F1039" s="92"/>
    </row>
    <row r="1040" spans="3:6" ht="20.25" hidden="1" customHeight="1" thickBot="1" x14ac:dyDescent="0.3">
      <c r="C1040" s="92" t="s">
        <v>630</v>
      </c>
      <c r="D1040" s="92" t="s">
        <v>115</v>
      </c>
      <c r="F1040" s="92"/>
    </row>
    <row r="1041" spans="3:6" ht="20.25" hidden="1" customHeight="1" thickBot="1" x14ac:dyDescent="0.3">
      <c r="C1041" s="92" t="s">
        <v>630</v>
      </c>
      <c r="D1041" s="92" t="s">
        <v>907</v>
      </c>
      <c r="F1041" s="92"/>
    </row>
    <row r="1042" spans="3:6" ht="20.25" hidden="1" customHeight="1" thickBot="1" x14ac:dyDescent="0.3">
      <c r="C1042" s="92" t="s">
        <v>630</v>
      </c>
      <c r="D1042" s="92" t="s">
        <v>793</v>
      </c>
      <c r="F1042" s="92"/>
    </row>
    <row r="1043" spans="3:6" ht="20.25" hidden="1" customHeight="1" thickBot="1" x14ac:dyDescent="0.3">
      <c r="C1043" s="92" t="s">
        <v>630</v>
      </c>
      <c r="D1043" s="92" t="s">
        <v>754</v>
      </c>
      <c r="F1043" s="92"/>
    </row>
    <row r="1044" spans="3:6" ht="20.25" hidden="1" customHeight="1" thickBot="1" x14ac:dyDescent="0.3">
      <c r="C1044" s="92" t="s">
        <v>630</v>
      </c>
      <c r="D1044" s="92" t="s">
        <v>908</v>
      </c>
      <c r="F1044" s="92"/>
    </row>
    <row r="1045" spans="3:6" ht="20.25" hidden="1" customHeight="1" thickBot="1" x14ac:dyDescent="0.3">
      <c r="C1045" s="92" t="s">
        <v>630</v>
      </c>
      <c r="D1045" s="92" t="s">
        <v>660</v>
      </c>
      <c r="F1045" s="92"/>
    </row>
    <row r="1046" spans="3:6" ht="20.25" hidden="1" customHeight="1" thickBot="1" x14ac:dyDescent="0.3">
      <c r="C1046" s="92" t="s">
        <v>630</v>
      </c>
      <c r="D1046" s="92" t="s">
        <v>909</v>
      </c>
      <c r="F1046" s="92"/>
    </row>
    <row r="1047" spans="3:6" ht="20.25" hidden="1" customHeight="1" thickBot="1" x14ac:dyDescent="0.3">
      <c r="C1047" s="92" t="s">
        <v>630</v>
      </c>
      <c r="D1047" s="92" t="s">
        <v>884</v>
      </c>
      <c r="F1047" s="92"/>
    </row>
    <row r="1048" spans="3:6" ht="20.25" hidden="1" customHeight="1" thickBot="1" x14ac:dyDescent="0.3">
      <c r="C1048" s="92" t="s">
        <v>630</v>
      </c>
      <c r="D1048" s="92" t="s">
        <v>910</v>
      </c>
      <c r="F1048" s="92"/>
    </row>
    <row r="1049" spans="3:6" ht="20.25" hidden="1" customHeight="1" thickBot="1" x14ac:dyDescent="0.3">
      <c r="C1049" s="92" t="s">
        <v>630</v>
      </c>
      <c r="D1049" s="92" t="s">
        <v>224</v>
      </c>
      <c r="F1049" s="92"/>
    </row>
    <row r="1050" spans="3:6" ht="20.25" hidden="1" customHeight="1" thickBot="1" x14ac:dyDescent="0.3">
      <c r="C1050" s="92" t="s">
        <v>630</v>
      </c>
      <c r="D1050" s="92" t="s">
        <v>157</v>
      </c>
      <c r="F1050" s="92"/>
    </row>
    <row r="1051" spans="3:6" ht="20.25" hidden="1" customHeight="1" thickBot="1" x14ac:dyDescent="0.3">
      <c r="C1051" s="92" t="s">
        <v>630</v>
      </c>
      <c r="D1051" s="92" t="s">
        <v>1100</v>
      </c>
      <c r="F1051" s="92"/>
    </row>
    <row r="1052" spans="3:6" ht="20.25" hidden="1" customHeight="1" thickBot="1" x14ac:dyDescent="0.3">
      <c r="C1052" s="92" t="s">
        <v>630</v>
      </c>
      <c r="D1052" s="92" t="s">
        <v>145</v>
      </c>
      <c r="F1052" s="92"/>
    </row>
    <row r="1053" spans="3:6" ht="20.25" hidden="1" customHeight="1" thickBot="1" x14ac:dyDescent="0.3">
      <c r="C1053" s="92" t="s">
        <v>630</v>
      </c>
      <c r="D1053" s="92" t="s">
        <v>484</v>
      </c>
      <c r="F1053" s="92"/>
    </row>
    <row r="1054" spans="3:6" ht="20.25" hidden="1" customHeight="1" thickBot="1" x14ac:dyDescent="0.3">
      <c r="C1054" s="92" t="s">
        <v>630</v>
      </c>
      <c r="D1054" s="92" t="s">
        <v>912</v>
      </c>
      <c r="F1054" s="92"/>
    </row>
    <row r="1055" spans="3:6" ht="20.25" hidden="1" customHeight="1" thickBot="1" x14ac:dyDescent="0.3">
      <c r="C1055" s="92" t="s">
        <v>630</v>
      </c>
      <c r="D1055" s="92" t="s">
        <v>790</v>
      </c>
      <c r="F1055" s="92"/>
    </row>
    <row r="1056" spans="3:6" ht="20.25" hidden="1" customHeight="1" thickBot="1" x14ac:dyDescent="0.3">
      <c r="C1056" s="92" t="s">
        <v>630</v>
      </c>
      <c r="D1056" s="92" t="s">
        <v>913</v>
      </c>
      <c r="F1056" s="92"/>
    </row>
    <row r="1057" spans="3:6" ht="20.25" hidden="1" customHeight="1" thickBot="1" x14ac:dyDescent="0.3">
      <c r="C1057" s="92" t="s">
        <v>630</v>
      </c>
      <c r="D1057" s="92" t="s">
        <v>914</v>
      </c>
      <c r="F1057" s="92"/>
    </row>
    <row r="1058" spans="3:6" ht="20.25" hidden="1" customHeight="1" thickBot="1" x14ac:dyDescent="0.3">
      <c r="C1058" s="92" t="s">
        <v>1116</v>
      </c>
      <c r="D1058" s="92" t="s">
        <v>915</v>
      </c>
      <c r="F1058" s="92"/>
    </row>
    <row r="1059" spans="3:6" ht="20.25" hidden="1" customHeight="1" thickBot="1" x14ac:dyDescent="0.3">
      <c r="C1059" s="92" t="s">
        <v>1116</v>
      </c>
      <c r="D1059" s="92" t="s">
        <v>526</v>
      </c>
      <c r="F1059" s="92"/>
    </row>
    <row r="1060" spans="3:6" ht="20.25" hidden="1" customHeight="1" thickBot="1" x14ac:dyDescent="0.3">
      <c r="C1060" s="92" t="s">
        <v>1116</v>
      </c>
      <c r="D1060" s="92" t="s">
        <v>916</v>
      </c>
      <c r="F1060" s="92"/>
    </row>
    <row r="1061" spans="3:6" ht="20.25" hidden="1" customHeight="1" thickBot="1" x14ac:dyDescent="0.3">
      <c r="C1061" s="92" t="s">
        <v>1116</v>
      </c>
      <c r="D1061" s="92" t="s">
        <v>47</v>
      </c>
      <c r="F1061" s="92"/>
    </row>
    <row r="1062" spans="3:6" ht="20.25" hidden="1" customHeight="1" thickBot="1" x14ac:dyDescent="0.3">
      <c r="C1062" s="92" t="s">
        <v>1116</v>
      </c>
      <c r="D1062" s="92" t="s">
        <v>450</v>
      </c>
      <c r="F1062" s="92"/>
    </row>
    <row r="1063" spans="3:6" ht="20.25" hidden="1" customHeight="1" thickBot="1" x14ac:dyDescent="0.3">
      <c r="C1063" s="92" t="s">
        <v>1116</v>
      </c>
      <c r="D1063" s="92" t="s">
        <v>917</v>
      </c>
      <c r="F1063" s="92"/>
    </row>
    <row r="1064" spans="3:6" ht="20.25" hidden="1" customHeight="1" thickBot="1" x14ac:dyDescent="0.3">
      <c r="C1064" s="92" t="s">
        <v>1116</v>
      </c>
      <c r="D1064" s="92" t="s">
        <v>920</v>
      </c>
      <c r="F1064" s="92"/>
    </row>
    <row r="1065" spans="3:6" ht="20.25" hidden="1" customHeight="1" thickBot="1" x14ac:dyDescent="0.3">
      <c r="C1065" s="92" t="s">
        <v>1116</v>
      </c>
      <c r="D1065" s="92" t="s">
        <v>921</v>
      </c>
      <c r="F1065" s="92"/>
    </row>
    <row r="1066" spans="3:6" ht="20.25" hidden="1" customHeight="1" thickBot="1" x14ac:dyDescent="0.3">
      <c r="C1066" s="92" t="s">
        <v>1116</v>
      </c>
      <c r="D1066" s="92" t="s">
        <v>1101</v>
      </c>
      <c r="F1066" s="92"/>
    </row>
    <row r="1067" spans="3:6" ht="20.25" hidden="1" customHeight="1" thickBot="1" x14ac:dyDescent="0.3">
      <c r="C1067" s="92" t="s">
        <v>1116</v>
      </c>
      <c r="D1067" s="92" t="s">
        <v>1102</v>
      </c>
      <c r="F1067" s="92"/>
    </row>
    <row r="1068" spans="3:6" ht="20.25" hidden="1" customHeight="1" thickBot="1" x14ac:dyDescent="0.3">
      <c r="C1068" s="92" t="s">
        <v>1116</v>
      </c>
      <c r="D1068" s="92" t="s">
        <v>198</v>
      </c>
      <c r="F1068" s="92"/>
    </row>
    <row r="1069" spans="3:6" ht="20.25" hidden="1" customHeight="1" thickBot="1" x14ac:dyDescent="0.3">
      <c r="C1069" s="92" t="s">
        <v>1116</v>
      </c>
      <c r="D1069" s="92" t="s">
        <v>922</v>
      </c>
      <c r="F1069" s="92"/>
    </row>
    <row r="1070" spans="3:6" ht="20.25" hidden="1" customHeight="1" thickBot="1" x14ac:dyDescent="0.3">
      <c r="C1070" s="92" t="s">
        <v>1116</v>
      </c>
      <c r="D1070" s="92" t="s">
        <v>923</v>
      </c>
      <c r="F1070" s="92"/>
    </row>
    <row r="1071" spans="3:6" ht="20.25" hidden="1" customHeight="1" thickBot="1" x14ac:dyDescent="0.3">
      <c r="C1071" s="92" t="s">
        <v>1116</v>
      </c>
      <c r="D1071" s="92" t="s">
        <v>402</v>
      </c>
      <c r="F1071" s="92"/>
    </row>
    <row r="1072" spans="3:6" ht="20.25" hidden="1" customHeight="1" thickBot="1" x14ac:dyDescent="0.3">
      <c r="C1072" s="92" t="s">
        <v>1116</v>
      </c>
      <c r="D1072" s="92" t="s">
        <v>32</v>
      </c>
      <c r="F1072" s="92"/>
    </row>
    <row r="1073" spans="3:6" ht="20.25" hidden="1" customHeight="1" thickBot="1" x14ac:dyDescent="0.3">
      <c r="C1073" s="92" t="s">
        <v>1116</v>
      </c>
      <c r="D1073" s="92" t="s">
        <v>515</v>
      </c>
      <c r="F1073" s="92"/>
    </row>
    <row r="1074" spans="3:6" ht="20.25" hidden="1" customHeight="1" thickBot="1" x14ac:dyDescent="0.3">
      <c r="C1074" s="92" t="s">
        <v>1116</v>
      </c>
      <c r="D1074" s="92" t="s">
        <v>924</v>
      </c>
      <c r="F1074" s="92"/>
    </row>
    <row r="1075" spans="3:6" ht="20.25" hidden="1" customHeight="1" thickBot="1" x14ac:dyDescent="0.3">
      <c r="C1075" s="92" t="s">
        <v>1116</v>
      </c>
      <c r="D1075" s="92" t="s">
        <v>547</v>
      </c>
      <c r="F1075" s="92"/>
    </row>
    <row r="1076" spans="3:6" ht="20.25" hidden="1" customHeight="1" thickBot="1" x14ac:dyDescent="0.3">
      <c r="C1076" s="92" t="s">
        <v>1116</v>
      </c>
      <c r="D1076" s="92" t="s">
        <v>925</v>
      </c>
      <c r="F1076" s="92"/>
    </row>
    <row r="1077" spans="3:6" ht="20.25" hidden="1" customHeight="1" thickBot="1" x14ac:dyDescent="0.3">
      <c r="C1077" s="92" t="s">
        <v>1116</v>
      </c>
      <c r="D1077" s="92" t="s">
        <v>926</v>
      </c>
      <c r="F1077" s="92"/>
    </row>
    <row r="1078" spans="3:6" ht="20.25" hidden="1" customHeight="1" thickBot="1" x14ac:dyDescent="0.3">
      <c r="C1078" s="92" t="s">
        <v>1116</v>
      </c>
      <c r="D1078" s="92" t="s">
        <v>919</v>
      </c>
      <c r="F1078" s="92"/>
    </row>
    <row r="1079" spans="3:6" ht="20.25" hidden="1" customHeight="1" thickBot="1" x14ac:dyDescent="0.3">
      <c r="C1079" s="92" t="s">
        <v>1116</v>
      </c>
      <c r="D1079" s="92" t="s">
        <v>927</v>
      </c>
      <c r="F1079" s="92"/>
    </row>
    <row r="1080" spans="3:6" ht="20.25" hidden="1" customHeight="1" thickBot="1" x14ac:dyDescent="0.3">
      <c r="C1080" s="92" t="s">
        <v>1116</v>
      </c>
      <c r="D1080" s="92" t="s">
        <v>353</v>
      </c>
      <c r="F1080" s="92"/>
    </row>
    <row r="1081" spans="3:6" ht="20.25" hidden="1" customHeight="1" thickBot="1" x14ac:dyDescent="0.3">
      <c r="C1081" s="92" t="s">
        <v>1116</v>
      </c>
      <c r="D1081" s="92" t="s">
        <v>121</v>
      </c>
      <c r="F1081" s="92"/>
    </row>
    <row r="1082" spans="3:6" ht="20.25" hidden="1" customHeight="1" thickBot="1" x14ac:dyDescent="0.3">
      <c r="C1082" s="92" t="s">
        <v>1116</v>
      </c>
      <c r="D1082" s="92" t="s">
        <v>235</v>
      </c>
      <c r="F1082" s="92"/>
    </row>
    <row r="1083" spans="3:6" ht="20.25" hidden="1" customHeight="1" thickBot="1" x14ac:dyDescent="0.3">
      <c r="C1083" s="92" t="s">
        <v>1116</v>
      </c>
      <c r="D1083" s="92" t="s">
        <v>457</v>
      </c>
      <c r="F1083" s="92"/>
    </row>
    <row r="1084" spans="3:6" ht="20.25" hidden="1" customHeight="1" thickBot="1" x14ac:dyDescent="0.3">
      <c r="C1084" s="92" t="s">
        <v>1116</v>
      </c>
      <c r="D1084" s="92" t="s">
        <v>537</v>
      </c>
      <c r="F1084" s="92"/>
    </row>
    <row r="1085" spans="3:6" ht="20.25" hidden="1" customHeight="1" thickBot="1" x14ac:dyDescent="0.3">
      <c r="C1085" s="92" t="s">
        <v>1116</v>
      </c>
      <c r="D1085" s="92" t="s">
        <v>678</v>
      </c>
      <c r="F1085" s="92"/>
    </row>
    <row r="1086" spans="3:6" ht="20.25" hidden="1" customHeight="1" thickBot="1" x14ac:dyDescent="0.3">
      <c r="C1086" s="92" t="s">
        <v>1116</v>
      </c>
      <c r="D1086" s="92" t="s">
        <v>731</v>
      </c>
      <c r="F1086" s="92"/>
    </row>
    <row r="1087" spans="3:6" ht="20.25" hidden="1" customHeight="1" thickBot="1" x14ac:dyDescent="0.3">
      <c r="C1087" s="92" t="s">
        <v>1116</v>
      </c>
      <c r="D1087" s="92" t="s">
        <v>716</v>
      </c>
      <c r="F1087" s="92"/>
    </row>
    <row r="1088" spans="3:6" ht="20.25" hidden="1" customHeight="1" thickBot="1" x14ac:dyDescent="0.3">
      <c r="C1088" s="92" t="s">
        <v>1116</v>
      </c>
      <c r="D1088" s="92" t="s">
        <v>928</v>
      </c>
      <c r="F1088" s="92"/>
    </row>
    <row r="1089" spans="3:6" ht="20.25" hidden="1" customHeight="1" thickBot="1" x14ac:dyDescent="0.3">
      <c r="C1089" s="92" t="s">
        <v>1116</v>
      </c>
      <c r="D1089" s="92" t="s">
        <v>160</v>
      </c>
      <c r="F1089" s="92"/>
    </row>
    <row r="1090" spans="3:6" ht="20.25" hidden="1" customHeight="1" thickBot="1" x14ac:dyDescent="0.3">
      <c r="C1090" s="92" t="s">
        <v>1116</v>
      </c>
      <c r="D1090" s="92" t="s">
        <v>93</v>
      </c>
      <c r="F1090" s="92"/>
    </row>
    <row r="1091" spans="3:6" ht="20.25" hidden="1" customHeight="1" thickBot="1" x14ac:dyDescent="0.3">
      <c r="C1091" s="92" t="s">
        <v>1116</v>
      </c>
      <c r="D1091" s="92" t="s">
        <v>929</v>
      </c>
      <c r="F1091" s="92"/>
    </row>
    <row r="1092" spans="3:6" ht="20.25" hidden="1" customHeight="1" thickBot="1" x14ac:dyDescent="0.3">
      <c r="C1092" s="92" t="s">
        <v>1116</v>
      </c>
      <c r="D1092" s="92" t="s">
        <v>930</v>
      </c>
      <c r="F1092" s="92"/>
    </row>
    <row r="1093" spans="3:6" ht="20.25" hidden="1" customHeight="1" thickBot="1" x14ac:dyDescent="0.3">
      <c r="C1093" s="92" t="s">
        <v>1116</v>
      </c>
      <c r="D1093" s="92" t="s">
        <v>931</v>
      </c>
      <c r="F1093" s="92"/>
    </row>
    <row r="1094" spans="3:6" ht="20.25" hidden="1" customHeight="1" thickBot="1" x14ac:dyDescent="0.3">
      <c r="C1094" s="92" t="s">
        <v>1116</v>
      </c>
      <c r="D1094" s="92" t="s">
        <v>932</v>
      </c>
      <c r="F1094" s="92"/>
    </row>
    <row r="1095" spans="3:6" ht="20.25" hidden="1" customHeight="1" thickBot="1" x14ac:dyDescent="0.3">
      <c r="C1095" s="92" t="s">
        <v>1116</v>
      </c>
      <c r="D1095" s="92" t="s">
        <v>65</v>
      </c>
      <c r="F1095" s="92"/>
    </row>
    <row r="1096" spans="3:6" ht="20.25" hidden="1" customHeight="1" thickBot="1" x14ac:dyDescent="0.3">
      <c r="C1096" s="92" t="s">
        <v>1116</v>
      </c>
      <c r="D1096" s="92" t="s">
        <v>933</v>
      </c>
      <c r="F1096" s="92"/>
    </row>
    <row r="1097" spans="3:6" ht="20.25" hidden="1" customHeight="1" thickBot="1" x14ac:dyDescent="0.3">
      <c r="C1097" s="92" t="s">
        <v>1116</v>
      </c>
      <c r="D1097" s="92" t="s">
        <v>934</v>
      </c>
      <c r="F1097" s="92"/>
    </row>
    <row r="1098" spans="3:6" ht="20.25" hidden="1" customHeight="1" thickBot="1" x14ac:dyDescent="0.3">
      <c r="C1098" s="92" t="s">
        <v>1116</v>
      </c>
      <c r="D1098" s="92" t="s">
        <v>935</v>
      </c>
      <c r="F1098" s="92"/>
    </row>
    <row r="1099" spans="3:6" ht="20.25" hidden="1" customHeight="1" thickBot="1" x14ac:dyDescent="0.3">
      <c r="C1099" s="92" t="s">
        <v>1116</v>
      </c>
      <c r="D1099" s="92" t="s">
        <v>936</v>
      </c>
      <c r="F1099" s="92"/>
    </row>
    <row r="1100" spans="3:6" ht="20.25" hidden="1" customHeight="1" thickBot="1" x14ac:dyDescent="0.3">
      <c r="C1100" s="92" t="s">
        <v>1110</v>
      </c>
      <c r="D1100" s="92" t="s">
        <v>1111</v>
      </c>
      <c r="F1100" s="92"/>
    </row>
    <row r="1101" spans="3:6" ht="20.25" hidden="1" customHeight="1" thickBot="1" x14ac:dyDescent="0.3">
      <c r="C1101" s="92" t="s">
        <v>1110</v>
      </c>
      <c r="D1101" s="92" t="s">
        <v>964</v>
      </c>
      <c r="F1101" s="92"/>
    </row>
    <row r="1102" spans="3:6" ht="20.25" hidden="1" customHeight="1" thickBot="1" x14ac:dyDescent="0.3">
      <c r="C1102" s="92" t="s">
        <v>1110</v>
      </c>
      <c r="D1102" s="92" t="s">
        <v>965</v>
      </c>
      <c r="F1102" s="92"/>
    </row>
    <row r="1103" spans="3:6" ht="20.25" hidden="1" customHeight="1" thickBot="1" x14ac:dyDescent="0.3">
      <c r="C1103" s="92" t="s">
        <v>1112</v>
      </c>
      <c r="D1103" s="92" t="s">
        <v>967</v>
      </c>
      <c r="F1103" s="92"/>
    </row>
    <row r="1104" spans="3:6" ht="20.25" hidden="1" customHeight="1" thickBot="1" x14ac:dyDescent="0.3">
      <c r="C1104" s="92" t="s">
        <v>1112</v>
      </c>
      <c r="D1104" s="92" t="s">
        <v>83</v>
      </c>
      <c r="F1104" s="92"/>
    </row>
    <row r="1105" spans="3:6" ht="20.25" hidden="1" customHeight="1" thickBot="1" x14ac:dyDescent="0.3">
      <c r="C1105" s="92" t="s">
        <v>1112</v>
      </c>
      <c r="D1105" s="92" t="s">
        <v>512</v>
      </c>
      <c r="F1105" s="92"/>
    </row>
    <row r="1106" spans="3:6" ht="20.25" hidden="1" customHeight="1" thickBot="1" x14ac:dyDescent="0.3">
      <c r="C1106" s="92" t="s">
        <v>1112</v>
      </c>
      <c r="D1106" s="92" t="s">
        <v>966</v>
      </c>
    </row>
  </sheetData>
  <protectedRanges>
    <protectedRange sqref="F2:F11 AC2" name="Rango1"/>
  </protectedRanges>
  <autoFilter ref="M2:M1106" xr:uid="{00000000-0009-0000-0000-000007000000}">
    <filterColumn colId="0">
      <filters>
        <filter val="MEJORAMIENTO DE LOS SISTEMAS DE INFORMACIÓN Y SERVICIOS TECNOLÓGICOS DE LA SUPERINTENDENCIA DE INDUSTRIA Y COMERCIO EN EL TERRITORIO  NACIONAL"/>
      </filters>
    </filterColumn>
  </autoFilter>
  <sortState xmlns:xlrd2="http://schemas.microsoft.com/office/spreadsheetml/2017/richdata2" ref="C3:D1106">
    <sortCondition ref="C4:C1106"/>
    <sortCondition ref="D4:D1106"/>
  </sortState>
  <dataValidations count="1">
    <dataValidation type="list" allowBlank="1" showInputMessage="1" showErrorMessage="1" sqref="F2" xr:uid="{00000000-0002-0000-0700-000000000000}">
      <formula1>IF(E2="PLAN ANUAL DE ADQUISICIONES",PAA,IF(E2="PLAN DE ACCIÓN",PA,IF(E2="PROYECTO DE INVERSIÓN",PI,"")))</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92"/>
  <sheetViews>
    <sheetView workbookViewId="0">
      <selection activeCell="A5" sqref="A5"/>
    </sheetView>
  </sheetViews>
  <sheetFormatPr baseColWidth="10" defaultRowHeight="15" x14ac:dyDescent="0.25"/>
  <cols>
    <col min="1" max="1" width="23" customWidth="1"/>
    <col min="2" max="2" width="65.140625" customWidth="1"/>
  </cols>
  <sheetData>
    <row r="1" spans="1:2" x14ac:dyDescent="0.25">
      <c r="A1" s="99" t="s">
        <v>1121</v>
      </c>
    </row>
    <row r="2" spans="1:2" ht="60" x14ac:dyDescent="0.25">
      <c r="A2" s="101">
        <v>2018011000102</v>
      </c>
      <c r="B2" s="100" t="s">
        <v>1200</v>
      </c>
    </row>
    <row r="3" spans="1:2" ht="30" x14ac:dyDescent="0.25">
      <c r="A3" s="101">
        <v>2018011000102</v>
      </c>
      <c r="B3" s="100" t="s">
        <v>1201</v>
      </c>
    </row>
    <row r="4" spans="1:2" ht="30" x14ac:dyDescent="0.25">
      <c r="A4" s="101">
        <v>2018011000102</v>
      </c>
      <c r="B4" s="100" t="s">
        <v>1202</v>
      </c>
    </row>
    <row r="5" spans="1:2" x14ac:dyDescent="0.25">
      <c r="A5" s="101">
        <v>2018011000102</v>
      </c>
      <c r="B5" s="100" t="s">
        <v>1203</v>
      </c>
    </row>
    <row r="6" spans="1:2" ht="30" x14ac:dyDescent="0.25">
      <c r="A6" s="101">
        <v>2018011000102</v>
      </c>
      <c r="B6" s="100" t="s">
        <v>1204</v>
      </c>
    </row>
    <row r="7" spans="1:2" ht="30" x14ac:dyDescent="0.25">
      <c r="A7" s="101">
        <v>2018011000102</v>
      </c>
      <c r="B7" s="100" t="s">
        <v>1197</v>
      </c>
    </row>
    <row r="8" spans="1:2" ht="30" x14ac:dyDescent="0.25">
      <c r="A8" s="101">
        <v>2018011000102</v>
      </c>
      <c r="B8" s="100" t="s">
        <v>1198</v>
      </c>
    </row>
    <row r="9" spans="1:2" ht="30" x14ac:dyDescent="0.25">
      <c r="A9" s="101">
        <v>2018011000102</v>
      </c>
      <c r="B9" s="100" t="s">
        <v>1205</v>
      </c>
    </row>
    <row r="10" spans="1:2" ht="30" x14ac:dyDescent="0.25">
      <c r="A10" s="101">
        <v>2018011000102</v>
      </c>
      <c r="B10" s="100" t="s">
        <v>1206</v>
      </c>
    </row>
    <row r="11" spans="1:2" x14ac:dyDescent="0.25">
      <c r="A11" s="101">
        <v>2018011000104</v>
      </c>
      <c r="B11" s="100" t="s">
        <v>1183</v>
      </c>
    </row>
    <row r="12" spans="1:2" x14ac:dyDescent="0.25">
      <c r="A12" s="101">
        <v>2018011000104</v>
      </c>
      <c r="B12" s="100" t="s">
        <v>1184</v>
      </c>
    </row>
    <row r="13" spans="1:2" x14ac:dyDescent="0.25">
      <c r="A13" s="101">
        <v>2018011000104</v>
      </c>
      <c r="B13" s="100" t="s">
        <v>1185</v>
      </c>
    </row>
    <row r="14" spans="1:2" ht="30" x14ac:dyDescent="0.25">
      <c r="A14" s="101">
        <v>2018011000104</v>
      </c>
      <c r="B14" s="100" t="s">
        <v>1186</v>
      </c>
    </row>
    <row r="15" spans="1:2" x14ac:dyDescent="0.25">
      <c r="A15" s="101">
        <v>2018011000104</v>
      </c>
      <c r="B15" s="100" t="s">
        <v>1187</v>
      </c>
    </row>
    <row r="16" spans="1:2" ht="30" x14ac:dyDescent="0.25">
      <c r="A16" s="101">
        <v>2018011000104</v>
      </c>
      <c r="B16" s="100" t="s">
        <v>1188</v>
      </c>
    </row>
    <row r="17" spans="1:2" x14ac:dyDescent="0.25">
      <c r="A17" s="101">
        <v>2018011000104</v>
      </c>
      <c r="B17" s="100" t="s">
        <v>1190</v>
      </c>
    </row>
    <row r="18" spans="1:2" x14ac:dyDescent="0.25">
      <c r="A18" s="101">
        <v>2018011000104</v>
      </c>
      <c r="B18" s="100" t="s">
        <v>1191</v>
      </c>
    </row>
    <row r="19" spans="1:2" ht="30" x14ac:dyDescent="0.25">
      <c r="A19" s="101">
        <v>2018011000104</v>
      </c>
      <c r="B19" s="100" t="s">
        <v>1192</v>
      </c>
    </row>
    <row r="20" spans="1:2" x14ac:dyDescent="0.25">
      <c r="A20" s="101">
        <v>2018011000104</v>
      </c>
      <c r="B20" s="100" t="s">
        <v>1193</v>
      </c>
    </row>
    <row r="21" spans="1:2" x14ac:dyDescent="0.25">
      <c r="A21" s="101">
        <v>2018011000104</v>
      </c>
      <c r="B21" s="100" t="s">
        <v>1194</v>
      </c>
    </row>
    <row r="22" spans="1:2" x14ac:dyDescent="0.25">
      <c r="A22" s="101">
        <v>2018011000104</v>
      </c>
      <c r="B22" s="100" t="s">
        <v>1195</v>
      </c>
    </row>
    <row r="23" spans="1:2" x14ac:dyDescent="0.25">
      <c r="A23" s="101">
        <v>2018011000111</v>
      </c>
      <c r="B23" s="100" t="s">
        <v>1165</v>
      </c>
    </row>
    <row r="24" spans="1:2" ht="30" x14ac:dyDescent="0.25">
      <c r="A24" s="101">
        <v>2018011000111</v>
      </c>
      <c r="B24" s="100" t="s">
        <v>1166</v>
      </c>
    </row>
    <row r="25" spans="1:2" ht="45" x14ac:dyDescent="0.25">
      <c r="A25" s="101">
        <v>2018011000111</v>
      </c>
      <c r="B25" s="100" t="s">
        <v>1167</v>
      </c>
    </row>
    <row r="26" spans="1:2" ht="30" x14ac:dyDescent="0.25">
      <c r="A26" s="101">
        <v>2018011000111</v>
      </c>
      <c r="B26" s="100" t="s">
        <v>1168</v>
      </c>
    </row>
    <row r="27" spans="1:2" ht="30" x14ac:dyDescent="0.25">
      <c r="A27" s="101">
        <v>2018011000111</v>
      </c>
      <c r="B27" s="100" t="s">
        <v>1169</v>
      </c>
    </row>
    <row r="28" spans="1:2" x14ac:dyDescent="0.25">
      <c r="A28" s="101">
        <v>2018011000111</v>
      </c>
      <c r="B28" s="100" t="s">
        <v>1170</v>
      </c>
    </row>
    <row r="29" spans="1:2" ht="45" x14ac:dyDescent="0.25">
      <c r="A29" s="101">
        <v>2018011000111</v>
      </c>
      <c r="B29" s="100" t="s">
        <v>1159</v>
      </c>
    </row>
    <row r="30" spans="1:2" ht="30" x14ac:dyDescent="0.25">
      <c r="A30" s="101">
        <v>2018011000111</v>
      </c>
      <c r="B30" s="100" t="s">
        <v>1160</v>
      </c>
    </row>
    <row r="31" spans="1:2" ht="30" x14ac:dyDescent="0.25">
      <c r="A31" s="101">
        <v>2018011000111</v>
      </c>
      <c r="B31" s="100" t="s">
        <v>1161</v>
      </c>
    </row>
    <row r="32" spans="1:2" ht="45" x14ac:dyDescent="0.25">
      <c r="A32" s="101">
        <v>2018011000111</v>
      </c>
      <c r="B32" s="100" t="s">
        <v>1162</v>
      </c>
    </row>
    <row r="33" spans="1:2" ht="30" x14ac:dyDescent="0.25">
      <c r="A33" s="101">
        <v>2018011000111</v>
      </c>
      <c r="B33" s="100" t="s">
        <v>1163</v>
      </c>
    </row>
    <row r="34" spans="1:2" ht="30" x14ac:dyDescent="0.25">
      <c r="A34" s="101">
        <v>2018011000118</v>
      </c>
      <c r="B34" s="100" t="s">
        <v>1126</v>
      </c>
    </row>
    <row r="35" spans="1:2" ht="30" x14ac:dyDescent="0.25">
      <c r="A35" s="101">
        <v>2018011000118</v>
      </c>
      <c r="B35" s="100" t="s">
        <v>1127</v>
      </c>
    </row>
    <row r="36" spans="1:2" ht="30" x14ac:dyDescent="0.25">
      <c r="A36" s="101">
        <v>2018011000118</v>
      </c>
      <c r="B36" s="100" t="s">
        <v>1132</v>
      </c>
    </row>
    <row r="37" spans="1:2" ht="30" x14ac:dyDescent="0.25">
      <c r="A37" s="101">
        <v>2018011000118</v>
      </c>
      <c r="B37" s="100" t="s">
        <v>1133</v>
      </c>
    </row>
    <row r="38" spans="1:2" x14ac:dyDescent="0.25">
      <c r="A38" s="101">
        <v>2018011000118</v>
      </c>
      <c r="B38" s="100" t="s">
        <v>1134</v>
      </c>
    </row>
    <row r="39" spans="1:2" ht="30" x14ac:dyDescent="0.25">
      <c r="A39" s="101">
        <v>2018011000118</v>
      </c>
      <c r="B39" s="100" t="s">
        <v>1136</v>
      </c>
    </row>
    <row r="40" spans="1:2" ht="30" x14ac:dyDescent="0.25">
      <c r="A40" s="101">
        <v>2018011000118</v>
      </c>
      <c r="B40" s="100" t="s">
        <v>1137</v>
      </c>
    </row>
    <row r="41" spans="1:2" ht="30" x14ac:dyDescent="0.25">
      <c r="A41" s="101">
        <v>2018011000118</v>
      </c>
      <c r="B41" s="100" t="s">
        <v>1129</v>
      </c>
    </row>
    <row r="42" spans="1:2" ht="30" x14ac:dyDescent="0.25">
      <c r="A42" s="101">
        <v>2018011000118</v>
      </c>
      <c r="B42" s="100" t="s">
        <v>1130</v>
      </c>
    </row>
    <row r="43" spans="1:2" x14ac:dyDescent="0.25">
      <c r="A43" s="101">
        <v>2018011000136</v>
      </c>
      <c r="B43" s="100" t="s">
        <v>1156</v>
      </c>
    </row>
    <row r="44" spans="1:2" x14ac:dyDescent="0.25">
      <c r="A44" s="101">
        <v>2018011000136</v>
      </c>
      <c r="B44" s="100" t="s">
        <v>1146</v>
      </c>
    </row>
    <row r="45" spans="1:2" x14ac:dyDescent="0.25">
      <c r="A45" s="101">
        <v>2018011000136</v>
      </c>
      <c r="B45" s="100" t="s">
        <v>1157</v>
      </c>
    </row>
    <row r="46" spans="1:2" ht="45" x14ac:dyDescent="0.25">
      <c r="A46" s="101">
        <v>2018011000136</v>
      </c>
      <c r="B46" s="100" t="s">
        <v>1153</v>
      </c>
    </row>
    <row r="47" spans="1:2" ht="30" x14ac:dyDescent="0.25">
      <c r="A47" s="101">
        <v>2018011000136</v>
      </c>
      <c r="B47" s="100" t="s">
        <v>1154</v>
      </c>
    </row>
    <row r="48" spans="1:2" x14ac:dyDescent="0.25">
      <c r="A48" s="101">
        <v>2018011000150</v>
      </c>
      <c r="B48" s="100" t="s">
        <v>1233</v>
      </c>
    </row>
    <row r="49" spans="1:2" x14ac:dyDescent="0.25">
      <c r="A49" s="101">
        <v>2018011000150</v>
      </c>
      <c r="B49" s="100" t="s">
        <v>1146</v>
      </c>
    </row>
    <row r="50" spans="1:2" ht="30" x14ac:dyDescent="0.25">
      <c r="A50" s="101">
        <v>2018011000150</v>
      </c>
      <c r="B50" s="100" t="s">
        <v>1169</v>
      </c>
    </row>
    <row r="51" spans="1:2" ht="30" x14ac:dyDescent="0.25">
      <c r="A51" s="101">
        <v>2018011000150</v>
      </c>
      <c r="B51" s="100" t="s">
        <v>1140</v>
      </c>
    </row>
    <row r="52" spans="1:2" x14ac:dyDescent="0.25">
      <c r="A52" s="101">
        <v>2018011000150</v>
      </c>
      <c r="B52" s="100" t="s">
        <v>1141</v>
      </c>
    </row>
    <row r="53" spans="1:2" x14ac:dyDescent="0.25">
      <c r="A53" s="101">
        <v>2018011000150</v>
      </c>
      <c r="B53" s="100" t="s">
        <v>1230</v>
      </c>
    </row>
    <row r="54" spans="1:2" x14ac:dyDescent="0.25">
      <c r="A54" s="101">
        <v>2018011000150</v>
      </c>
      <c r="B54" s="100" t="s">
        <v>1231</v>
      </c>
    </row>
    <row r="55" spans="1:2" ht="30" x14ac:dyDescent="0.25">
      <c r="A55" s="101">
        <v>2018011000150</v>
      </c>
      <c r="B55" s="100" t="s">
        <v>1232</v>
      </c>
    </row>
    <row r="56" spans="1:2" ht="30" x14ac:dyDescent="0.25">
      <c r="A56" s="101">
        <v>2018011000155</v>
      </c>
      <c r="B56" s="100" t="s">
        <v>1143</v>
      </c>
    </row>
    <row r="57" spans="1:2" ht="30" x14ac:dyDescent="0.25">
      <c r="A57" s="101">
        <v>2018011000155</v>
      </c>
      <c r="B57" s="100" t="s">
        <v>1144</v>
      </c>
    </row>
    <row r="58" spans="1:2" ht="30" x14ac:dyDescent="0.25">
      <c r="A58" s="101">
        <v>2018011000155</v>
      </c>
      <c r="B58" s="100" t="s">
        <v>1145</v>
      </c>
    </row>
    <row r="59" spans="1:2" x14ac:dyDescent="0.25">
      <c r="A59" s="101">
        <v>2018011000155</v>
      </c>
      <c r="B59" s="100" t="s">
        <v>1146</v>
      </c>
    </row>
    <row r="60" spans="1:2" ht="30" x14ac:dyDescent="0.25">
      <c r="A60" s="101">
        <v>2018011000155</v>
      </c>
      <c r="B60" s="100" t="s">
        <v>1147</v>
      </c>
    </row>
    <row r="61" spans="1:2" x14ac:dyDescent="0.25">
      <c r="A61" s="101">
        <v>2018011000155</v>
      </c>
      <c r="B61" s="100" t="s">
        <v>1148</v>
      </c>
    </row>
    <row r="62" spans="1:2" ht="30" x14ac:dyDescent="0.25">
      <c r="A62" s="101">
        <v>2018011000155</v>
      </c>
      <c r="B62" s="100" t="s">
        <v>1149</v>
      </c>
    </row>
    <row r="63" spans="1:2" ht="30" x14ac:dyDescent="0.25">
      <c r="A63" s="101">
        <v>2018011000155</v>
      </c>
      <c r="B63" s="100" t="s">
        <v>1139</v>
      </c>
    </row>
    <row r="64" spans="1:2" ht="30" x14ac:dyDescent="0.25">
      <c r="A64" s="101">
        <v>2018011000155</v>
      </c>
      <c r="B64" s="100" t="s">
        <v>1140</v>
      </c>
    </row>
    <row r="65" spans="1:2" x14ac:dyDescent="0.25">
      <c r="A65" s="101">
        <v>2018011000155</v>
      </c>
      <c r="B65" s="100" t="s">
        <v>1141</v>
      </c>
    </row>
    <row r="66" spans="1:2" x14ac:dyDescent="0.25">
      <c r="A66" s="101">
        <v>2018011000155</v>
      </c>
      <c r="B66" s="100" t="s">
        <v>1150</v>
      </c>
    </row>
    <row r="67" spans="1:2" ht="30" x14ac:dyDescent="0.25">
      <c r="A67" s="101">
        <v>2018011000155</v>
      </c>
      <c r="B67" s="100" t="s">
        <v>1151</v>
      </c>
    </row>
    <row r="68" spans="1:2" ht="30" x14ac:dyDescent="0.25">
      <c r="A68" s="101">
        <v>2018011000158</v>
      </c>
      <c r="B68" s="100" t="s">
        <v>1176</v>
      </c>
    </row>
    <row r="69" spans="1:2" ht="30" x14ac:dyDescent="0.25">
      <c r="A69" s="101">
        <v>2018011000158</v>
      </c>
      <c r="B69" s="100" t="s">
        <v>1177</v>
      </c>
    </row>
    <row r="70" spans="1:2" ht="30" x14ac:dyDescent="0.25">
      <c r="A70" s="101">
        <v>2018011000158</v>
      </c>
      <c r="B70" s="100" t="s">
        <v>1178</v>
      </c>
    </row>
    <row r="71" spans="1:2" ht="30" x14ac:dyDescent="0.25">
      <c r="A71" s="101">
        <v>2018011000158</v>
      </c>
      <c r="B71" s="100" t="s">
        <v>1179</v>
      </c>
    </row>
    <row r="72" spans="1:2" x14ac:dyDescent="0.25">
      <c r="A72" s="101">
        <v>2018011000158</v>
      </c>
      <c r="B72" s="100" t="s">
        <v>1180</v>
      </c>
    </row>
    <row r="73" spans="1:2" ht="45" x14ac:dyDescent="0.25">
      <c r="A73" s="101">
        <v>2018011000158</v>
      </c>
      <c r="B73" s="100" t="s">
        <v>1172</v>
      </c>
    </row>
    <row r="74" spans="1:2" ht="30" x14ac:dyDescent="0.25">
      <c r="A74" s="101">
        <v>2018011000158</v>
      </c>
      <c r="B74" s="100" t="s">
        <v>1173</v>
      </c>
    </row>
    <row r="75" spans="1:2" x14ac:dyDescent="0.25">
      <c r="A75" s="101">
        <v>2018011000158</v>
      </c>
      <c r="B75" s="100" t="s">
        <v>1174</v>
      </c>
    </row>
    <row r="76" spans="1:2" ht="30" x14ac:dyDescent="0.25">
      <c r="A76" s="101">
        <v>2018011000179</v>
      </c>
      <c r="B76" s="100" t="s">
        <v>1209</v>
      </c>
    </row>
    <row r="77" spans="1:2" ht="30" x14ac:dyDescent="0.25">
      <c r="A77" s="101">
        <v>2018011000179</v>
      </c>
      <c r="B77" s="100" t="s">
        <v>1210</v>
      </c>
    </row>
    <row r="78" spans="1:2" x14ac:dyDescent="0.25">
      <c r="A78" s="101">
        <v>2018011000179</v>
      </c>
      <c r="B78" s="100" t="s">
        <v>1211</v>
      </c>
    </row>
    <row r="79" spans="1:2" ht="30" x14ac:dyDescent="0.25">
      <c r="A79" s="101">
        <v>2018011000179</v>
      </c>
      <c r="B79" s="100" t="s">
        <v>1212</v>
      </c>
    </row>
    <row r="80" spans="1:2" ht="30" x14ac:dyDescent="0.25">
      <c r="A80" s="101">
        <v>2018011000179</v>
      </c>
      <c r="B80" s="100" t="s">
        <v>1213</v>
      </c>
    </row>
    <row r="81" spans="1:2" ht="30" x14ac:dyDescent="0.25">
      <c r="A81" s="101">
        <v>2018011000179</v>
      </c>
      <c r="B81" s="100" t="s">
        <v>1214</v>
      </c>
    </row>
    <row r="82" spans="1:2" ht="30" x14ac:dyDescent="0.25">
      <c r="A82" s="101">
        <v>2018011001049</v>
      </c>
      <c r="B82" s="100" t="s">
        <v>1217</v>
      </c>
    </row>
    <row r="83" spans="1:2" ht="30" x14ac:dyDescent="0.25">
      <c r="A83" s="101">
        <v>2018011001049</v>
      </c>
      <c r="B83" s="100" t="s">
        <v>1218</v>
      </c>
    </row>
    <row r="84" spans="1:2" ht="30" x14ac:dyDescent="0.25">
      <c r="A84" s="101">
        <v>2018011001049</v>
      </c>
      <c r="B84" s="100" t="s">
        <v>1220</v>
      </c>
    </row>
    <row r="85" spans="1:2" ht="30" x14ac:dyDescent="0.25">
      <c r="A85" s="101">
        <v>2018011001049</v>
      </c>
      <c r="B85" s="100" t="s">
        <v>1221</v>
      </c>
    </row>
    <row r="86" spans="1:2" ht="30" x14ac:dyDescent="0.25">
      <c r="A86" s="101">
        <v>2018011001049</v>
      </c>
      <c r="B86" s="100" t="s">
        <v>1222</v>
      </c>
    </row>
    <row r="87" spans="1:2" ht="30" x14ac:dyDescent="0.25">
      <c r="A87" s="101">
        <v>2018011001049</v>
      </c>
      <c r="B87" s="100" t="s">
        <v>1223</v>
      </c>
    </row>
    <row r="88" spans="1:2" x14ac:dyDescent="0.25">
      <c r="A88" s="101">
        <v>2018011001049</v>
      </c>
      <c r="B88" s="100" t="s">
        <v>1224</v>
      </c>
    </row>
    <row r="89" spans="1:2" ht="30" x14ac:dyDescent="0.25">
      <c r="A89" s="101">
        <v>2018011001049</v>
      </c>
      <c r="B89" s="100" t="s">
        <v>1225</v>
      </c>
    </row>
    <row r="90" spans="1:2" ht="30" x14ac:dyDescent="0.25">
      <c r="A90" s="101">
        <v>2018011001049</v>
      </c>
      <c r="B90" s="100" t="s">
        <v>1226</v>
      </c>
    </row>
    <row r="91" spans="1:2" ht="30" x14ac:dyDescent="0.25">
      <c r="A91" s="101">
        <v>2018011001049</v>
      </c>
      <c r="B91" s="100" t="s">
        <v>1227</v>
      </c>
    </row>
    <row r="92" spans="1:2" x14ac:dyDescent="0.25">
      <c r="A92" s="101">
        <v>2018011001049</v>
      </c>
      <c r="B92" s="100" t="s">
        <v>1228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44</vt:i4>
      </vt:variant>
    </vt:vector>
  </HeadingPairs>
  <TitlesOfParts>
    <vt:vector size="53" baseType="lpstr">
      <vt:lpstr>INDICE </vt:lpstr>
      <vt:lpstr>Necesidades de financiación</vt:lpstr>
      <vt:lpstr>Cadena de valor</vt:lpstr>
      <vt:lpstr>Focalización</vt:lpstr>
      <vt:lpstr>Regionalización</vt:lpstr>
      <vt:lpstr>Seguimiento indicadores</vt:lpstr>
      <vt:lpstr>Seguimiento actividades</vt:lpstr>
      <vt:lpstr>Listas</vt:lpstr>
      <vt:lpstr>Hoja2</vt:lpstr>
      <vt:lpstr>AMAZONAS</vt:lpstr>
      <vt:lpstr>ANTIOQUIA</vt:lpstr>
      <vt:lpstr>ARAUCA</vt:lpstr>
      <vt:lpstr>'Cadena de valor'!Área_de_impresión</vt:lpstr>
      <vt:lpstr>'Seguimiento actividades'!Área_de_impresión</vt:lpstr>
      <vt:lpstr>'Seguimiento indicadores'!Área_de_impresión</vt:lpstr>
      <vt:lpstr>ATLÁNTICO</vt:lpstr>
      <vt:lpstr>BOLÍVAR</vt:lpstr>
      <vt:lpstr>BOYACÁ</vt:lpstr>
      <vt:lpstr>CALDAS</vt:lpstr>
      <vt:lpstr>CAQUETÁ</vt:lpstr>
      <vt:lpstr>CASANARE</vt:lpstr>
      <vt:lpstr>CAUCA</vt:lpstr>
      <vt:lpstr>CESAR</vt:lpstr>
      <vt:lpstr>CHOCÓ</vt:lpstr>
      <vt:lpstr>CÓRDOBA</vt:lpstr>
      <vt:lpstr>CUNDINAMARCA</vt:lpstr>
      <vt:lpstr>Focalización!DEPARTAMENTOS</vt:lpstr>
      <vt:lpstr>DEPARTAMENTOS</vt:lpstr>
      <vt:lpstr>GUAINÍA</vt:lpstr>
      <vt:lpstr>GUAVIARE</vt:lpstr>
      <vt:lpstr>HUILA</vt:lpstr>
      <vt:lpstr>LA_GUAJIRA</vt:lpstr>
      <vt:lpstr>MAGDALENA</vt:lpstr>
      <vt:lpstr>META</vt:lpstr>
      <vt:lpstr>NACIONAL</vt:lpstr>
      <vt:lpstr>NARIÑO</vt:lpstr>
      <vt:lpstr>NORTE_DE_SANTANDER</vt:lpstr>
      <vt:lpstr>PROVIDENCIA</vt:lpstr>
      <vt:lpstr>Focalización!PROYECTOS</vt:lpstr>
      <vt:lpstr>PROYECTOS</vt:lpstr>
      <vt:lpstr>PUTUMAYO</vt:lpstr>
      <vt:lpstr>QUINDIO</vt:lpstr>
      <vt:lpstr>RISARALDA</vt:lpstr>
      <vt:lpstr>SAN_ANDRÉS</vt:lpstr>
      <vt:lpstr>SANTANDER</vt:lpstr>
      <vt:lpstr>SUCRE</vt:lpstr>
      <vt:lpstr>'Cadena de valor'!Títulos_a_imprimir</vt:lpstr>
      <vt:lpstr>'Seguimiento actividades'!Títulos_a_imprimir</vt:lpstr>
      <vt:lpstr>'Seguimiento indicadores'!Títulos_a_imprimir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Mariet Otero Villa</dc:creator>
  <cp:lastModifiedBy>Mary Carrillo Pacheco</cp:lastModifiedBy>
  <dcterms:created xsi:type="dcterms:W3CDTF">2019-03-08T16:31:18Z</dcterms:created>
  <dcterms:modified xsi:type="dcterms:W3CDTF">2024-03-01T02:41:45Z</dcterms:modified>
</cp:coreProperties>
</file>