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autoCompressPictures="0" defaultThemeVersion="124226"/>
  <mc:AlternateContent xmlns:mc="http://schemas.openxmlformats.org/markup-compatibility/2006">
    <mc:Choice Requires="x15">
      <x15ac:absPath xmlns:x15ac="http://schemas.microsoft.com/office/spreadsheetml/2010/11/ac" url="D:\Enero a Junio 2023\Documentos\DE02-F12\"/>
    </mc:Choice>
  </mc:AlternateContent>
  <xr:revisionPtr revIDLastSave="0" documentId="13_ncr:1_{4BF3C4BF-F905-45AC-A071-A4B02BC74F8D}" xr6:coauthVersionLast="47" xr6:coauthVersionMax="47" xr10:uidLastSave="{00000000-0000-0000-0000-000000000000}"/>
  <bookViews>
    <workbookView xWindow="-108" yWindow="-108" windowWidth="23256" windowHeight="12576" tabRatio="830" firstSheet="1" activeTab="1" xr2:uid="{00000000-000D-0000-FFFF-FFFF00000000}"/>
  </bookViews>
  <sheets>
    <sheet name="Arbol" sheetId="8" state="hidden" r:id="rId1"/>
    <sheet name="Avance financiero" sheetId="11" r:id="rId2"/>
    <sheet name="Focalización" sheetId="14" r:id="rId3"/>
    <sheet name="Regionalización" sheetId="16" r:id="rId4"/>
    <sheet name="Avance Físico" sheetId="19" r:id="rId5"/>
    <sheet name="Avance Indicadores de Gestión" sheetId="20" state="hidden" r:id="rId6"/>
    <sheet name="Proyectos - Objetivos Generales" sheetId="17" state="hidden" r:id="rId7"/>
    <sheet name="Necesidades Ad Propiedas Ind" sheetId="13" state="hidden" r:id="rId8"/>
    <sheet name="Calculo MGA" sheetId="12" state="hidden" r:id="rId9"/>
  </sheets>
  <definedNames>
    <definedName name="_xlnm.Print_Area" localSheetId="1">'Avance financiero'!$A$1:$AH$17</definedName>
    <definedName name="_xlnm.Print_Area" localSheetId="4">'Avance Físico'!$A$1:$T$12</definedName>
    <definedName name="_xlnm.Print_Area" localSheetId="2">Focalización!$A$1:$BF$17</definedName>
    <definedName name="_xlnm.Print_Area" localSheetId="3">Regionalización!$A$1:$BF$16</definedName>
    <definedName name="Print_Area" localSheetId="1">'Avance financiero'!$A$1:$AH$17</definedName>
    <definedName name="Print_Area" localSheetId="4">'Avance Físico'!$A$1:$S$12</definedName>
    <definedName name="Print_Titles" localSheetId="1">'Avance financiero'!$A:$A,'Avance financiero'!$6:$6</definedName>
    <definedName name="Print_Titles" localSheetId="4">'Avance Físico'!$A:$A,'Avance Físico'!$7:$7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20" l="1"/>
  <c r="P5" i="20"/>
  <c r="P4" i="20"/>
  <c r="G16" i="14" l="1"/>
  <c r="H16" i="14"/>
  <c r="I16" i="14"/>
  <c r="J16" i="14"/>
  <c r="K16" i="14"/>
  <c r="L16" i="14"/>
  <c r="M16" i="14"/>
  <c r="N16" i="14"/>
  <c r="O16" i="14"/>
  <c r="P16" i="14"/>
  <c r="Q16" i="14"/>
  <c r="R16" i="14"/>
  <c r="S16" i="14"/>
  <c r="T16" i="14"/>
  <c r="U16" i="14"/>
  <c r="V16" i="14"/>
  <c r="W16" i="14"/>
  <c r="X16" i="14"/>
  <c r="Y16" i="14"/>
  <c r="Z16" i="14"/>
  <c r="AA16" i="14"/>
  <c r="AB16" i="14"/>
  <c r="AC16" i="14"/>
  <c r="AD16" i="14"/>
  <c r="AE16" i="14"/>
  <c r="AF16" i="14"/>
  <c r="AG16" i="14"/>
  <c r="AH16" i="14"/>
  <c r="AI16" i="14"/>
  <c r="AJ16" i="14"/>
  <c r="AK16" i="14"/>
  <c r="AL16" i="14"/>
  <c r="AM16" i="14"/>
  <c r="AN16" i="14"/>
  <c r="AO16" i="14"/>
  <c r="AP16" i="14"/>
  <c r="AQ16" i="14"/>
  <c r="AR16" i="14"/>
  <c r="AS16" i="14"/>
  <c r="AT16" i="14"/>
  <c r="AU16" i="14"/>
  <c r="AV16" i="14"/>
  <c r="AW16" i="14"/>
  <c r="AX16" i="14"/>
  <c r="AY16" i="14"/>
  <c r="AZ16" i="14"/>
  <c r="BA16" i="14"/>
  <c r="BB16" i="14"/>
  <c r="BB17" i="14" s="1"/>
  <c r="E8" i="14"/>
  <c r="F8" i="14"/>
  <c r="E16" i="14"/>
  <c r="F16" i="14"/>
  <c r="BF11" i="14"/>
  <c r="BF12" i="14"/>
  <c r="BF13" i="14"/>
  <c r="BF14" i="14"/>
  <c r="BF15" i="14"/>
  <c r="BF10" i="14"/>
  <c r="BF7" i="14"/>
  <c r="BF6" i="14"/>
  <c r="BF8" i="14" s="1"/>
  <c r="BE6" i="14"/>
  <c r="BD6" i="14"/>
  <c r="BC6" i="14"/>
  <c r="BF16" i="14" l="1"/>
  <c r="BF17" i="14" s="1"/>
  <c r="BF7" i="16"/>
  <c r="BF8" i="16"/>
  <c r="BF9" i="16"/>
  <c r="BF10" i="16"/>
  <c r="BF11" i="16"/>
  <c r="BF12" i="16"/>
  <c r="BF13" i="16"/>
  <c r="BF14" i="16"/>
  <c r="BF15" i="16"/>
  <c r="BF6" i="16"/>
  <c r="BE7" i="16"/>
  <c r="BE8" i="16"/>
  <c r="BE9" i="16"/>
  <c r="BE10" i="16"/>
  <c r="BE11" i="16"/>
  <c r="BE12" i="16"/>
  <c r="BE13" i="16"/>
  <c r="BE14" i="16"/>
  <c r="BE15" i="16"/>
  <c r="BE6" i="16"/>
  <c r="BD6" i="16"/>
  <c r="BC6" i="16"/>
  <c r="C4" i="16"/>
  <c r="BF16" i="16" l="1"/>
  <c r="R8" i="19" l="1"/>
  <c r="B5" i="19" l="1"/>
  <c r="C4" i="14"/>
  <c r="BC11" i="14" l="1"/>
  <c r="BD14" i="14"/>
  <c r="BC14" i="14"/>
  <c r="BE13" i="14"/>
  <c r="BD15" i="14"/>
  <c r="BD13" i="14"/>
  <c r="BE14" i="14"/>
  <c r="BC13" i="14"/>
  <c r="BC12" i="14"/>
  <c r="BE12" i="14"/>
  <c r="BD12" i="14"/>
  <c r="U8" i="19" l="1"/>
  <c r="H17" i="11"/>
  <c r="D17" i="11"/>
  <c r="R11" i="19" l="1"/>
  <c r="AY16" i="16"/>
  <c r="BE15" i="14"/>
  <c r="BE11" i="14"/>
  <c r="BE10" i="14"/>
  <c r="BE7" i="14"/>
  <c r="BE8" i="14" s="1"/>
  <c r="P16" i="16"/>
  <c r="BC7" i="16"/>
  <c r="BD7" i="16"/>
  <c r="BC8" i="16"/>
  <c r="BD8" i="16"/>
  <c r="BC9" i="16"/>
  <c r="BD9" i="16"/>
  <c r="BC10" i="16"/>
  <c r="BD10" i="16"/>
  <c r="BC11" i="16"/>
  <c r="BD11" i="16"/>
  <c r="BC12" i="16"/>
  <c r="BD12" i="16"/>
  <c r="BC13" i="16"/>
  <c r="BD13" i="16"/>
  <c r="BC14" i="16"/>
  <c r="BD14" i="16"/>
  <c r="BC15" i="16"/>
  <c r="BD15" i="16"/>
  <c r="BC15" i="14"/>
  <c r="AZ8" i="14"/>
  <c r="AZ17" i="14" s="1"/>
  <c r="BD7" i="14"/>
  <c r="BC7" i="14"/>
  <c r="BC8" i="14" s="1"/>
  <c r="AW8" i="14"/>
  <c r="AW17" i="14" s="1"/>
  <c r="BA8" i="14"/>
  <c r="AS8" i="14"/>
  <c r="AS17" i="14" s="1"/>
  <c r="AO8" i="14"/>
  <c r="AO17" i="14" s="1"/>
  <c r="AK8" i="14"/>
  <c r="AK17" i="14" s="1"/>
  <c r="AG8" i="14"/>
  <c r="AG17" i="14" s="1"/>
  <c r="AC8" i="14"/>
  <c r="AC17" i="14" s="1"/>
  <c r="Y8" i="14"/>
  <c r="Y17" i="14" s="1"/>
  <c r="U8" i="14"/>
  <c r="U17" i="14" s="1"/>
  <c r="M8" i="14"/>
  <c r="M17" i="14" s="1"/>
  <c r="Q8" i="14"/>
  <c r="Q17" i="14" s="1"/>
  <c r="I8" i="14"/>
  <c r="I17" i="14" s="1"/>
  <c r="H8" i="14"/>
  <c r="H17" i="14" s="1"/>
  <c r="G8" i="14"/>
  <c r="G17" i="14" s="1"/>
  <c r="AY8" i="14"/>
  <c r="AY17" i="14" s="1"/>
  <c r="BD11" i="14"/>
  <c r="AA17" i="11"/>
  <c r="E17" i="11"/>
  <c r="F17" i="11"/>
  <c r="G17" i="11"/>
  <c r="I17" i="11"/>
  <c r="J17" i="11"/>
  <c r="K17" i="11"/>
  <c r="L17" i="11"/>
  <c r="M17" i="11"/>
  <c r="N17" i="11"/>
  <c r="O17" i="11"/>
  <c r="P17" i="11"/>
  <c r="Q17" i="11"/>
  <c r="R17" i="11"/>
  <c r="S17" i="11"/>
  <c r="T17" i="11"/>
  <c r="U17" i="11"/>
  <c r="V17" i="11"/>
  <c r="W17" i="11"/>
  <c r="X17" i="11"/>
  <c r="Y17" i="11"/>
  <c r="Z17" i="11"/>
  <c r="AB17" i="11"/>
  <c r="BA16" i="16"/>
  <c r="AZ16" i="16"/>
  <c r="AW16" i="16"/>
  <c r="AV16" i="16"/>
  <c r="AU16" i="16"/>
  <c r="AS16" i="16"/>
  <c r="AR16" i="16"/>
  <c r="AQ16" i="16"/>
  <c r="AO16" i="16"/>
  <c r="AN16" i="16"/>
  <c r="AM16" i="16"/>
  <c r="AK16" i="16"/>
  <c r="AJ16" i="16"/>
  <c r="AI16" i="16"/>
  <c r="AG16" i="16"/>
  <c r="AF16" i="16"/>
  <c r="AE16" i="16"/>
  <c r="AC16" i="16"/>
  <c r="AB16" i="16"/>
  <c r="AA16" i="16"/>
  <c r="Y16" i="16"/>
  <c r="X16" i="16"/>
  <c r="W16" i="16"/>
  <c r="U16" i="16"/>
  <c r="T16" i="16"/>
  <c r="S16" i="16"/>
  <c r="Q16" i="16"/>
  <c r="O16" i="16"/>
  <c r="L16" i="16"/>
  <c r="K16" i="16"/>
  <c r="I16" i="16"/>
  <c r="H16" i="16"/>
  <c r="BC10" i="14"/>
  <c r="BD10" i="14"/>
  <c r="K8" i="14"/>
  <c r="K17" i="14" s="1"/>
  <c r="L8" i="14"/>
  <c r="L17" i="14" s="1"/>
  <c r="O8" i="14"/>
  <c r="O17" i="14" s="1"/>
  <c r="P8" i="14"/>
  <c r="P17" i="14" s="1"/>
  <c r="S8" i="14"/>
  <c r="S17" i="14" s="1"/>
  <c r="T8" i="14"/>
  <c r="T17" i="14" s="1"/>
  <c r="W8" i="14"/>
  <c r="W17" i="14" s="1"/>
  <c r="X8" i="14"/>
  <c r="X17" i="14" s="1"/>
  <c r="AA8" i="14"/>
  <c r="AA17" i="14" s="1"/>
  <c r="AB8" i="14"/>
  <c r="AB17" i="14" s="1"/>
  <c r="AE8" i="14"/>
  <c r="AE17" i="14" s="1"/>
  <c r="AF8" i="14"/>
  <c r="AF17" i="14" s="1"/>
  <c r="AI8" i="14"/>
  <c r="AI17" i="14" s="1"/>
  <c r="AJ8" i="14"/>
  <c r="AJ17" i="14" s="1"/>
  <c r="AM8" i="14"/>
  <c r="AM17" i="14" s="1"/>
  <c r="AN8" i="14"/>
  <c r="AN17" i="14" s="1"/>
  <c r="AQ8" i="14"/>
  <c r="AQ17" i="14" s="1"/>
  <c r="AR8" i="14"/>
  <c r="AR17" i="14" s="1"/>
  <c r="AU8" i="14"/>
  <c r="AU17" i="14" s="1"/>
  <c r="AV8" i="14"/>
  <c r="AV17" i="14" s="1"/>
  <c r="B18" i="13"/>
  <c r="C18" i="13"/>
  <c r="B21" i="12"/>
  <c r="D20" i="12"/>
  <c r="C20" i="12" s="1"/>
  <c r="D19" i="12"/>
  <c r="C19" i="12" s="1"/>
  <c r="D18" i="12"/>
  <c r="C18" i="12"/>
  <c r="D17" i="12"/>
  <c r="C17" i="12" s="1"/>
  <c r="G6" i="12"/>
  <c r="F44" i="8"/>
  <c r="B6" i="13"/>
  <c r="F17" i="14" l="1"/>
  <c r="BA17" i="14"/>
  <c r="BC16" i="14"/>
  <c r="BC17" i="14" s="1"/>
  <c r="BD16" i="14"/>
  <c r="BE16" i="14"/>
  <c r="AC17" i="11"/>
  <c r="AD17" i="11" s="1"/>
  <c r="B21" i="13"/>
  <c r="BD8" i="14"/>
  <c r="BD16" i="16"/>
  <c r="BE16" i="16"/>
  <c r="BC16" i="16"/>
  <c r="AE17" i="11"/>
  <c r="AF17" i="11" s="1"/>
  <c r="BD17" i="14" l="1"/>
  <c r="BE1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Giselle Johanna Castelblanco Muñoz</author>
    <author>Luz Angela Rojas La Rotta</author>
  </authors>
  <commentList>
    <comment ref="C5" authorId="0" shapeId="0" xr:uid="{00000000-0006-0000-0000-000001000000}">
      <text>
        <r>
          <rPr>
            <b/>
            <sz val="10"/>
            <color indexed="81"/>
            <rFont val="Calibri"/>
            <family val="2"/>
          </rPr>
          <t>Incluya aquí el periodo de ejecución previsto para el proyecto de inversión, el cual corresponde al tiempo estimado para dar cumplimiento al objetivo central. Por ejemplo 2014-2017</t>
        </r>
      </text>
    </comment>
    <comment ref="B19" authorId="1" shapeId="0" xr:uid="{00000000-0006-0000-0000-000002000000}">
      <text>
        <r>
          <rPr>
            <sz val="9"/>
            <color indexed="81"/>
            <rFont val="Calibri"/>
            <family val="2"/>
          </rPr>
          <t>El problema es una situación negativa relacionada con a) La falta de bienes y servicios, b) El suministro inadecuado de estos bienes, su mala calidad, o la necesidad de mantener por un período adicional la oferta actual.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Johanna Forero Torres</author>
  </authors>
  <commentList>
    <comment ref="A5" authorId="0" shapeId="0" xr:uid="{00000000-0006-0000-0100-000001000000}">
      <text>
        <r>
          <rPr>
            <b/>
            <sz val="9"/>
            <color indexed="81"/>
            <rFont val="Tahoma"/>
            <family val="2"/>
          </rPr>
          <t xml:space="preserve">Planeación:
</t>
        </r>
        <r>
          <rPr>
            <sz val="9"/>
            <color indexed="81"/>
            <rFont val="Tahoma"/>
            <family val="2"/>
          </rPr>
          <t>Digite el nombre del proyecto de inversión correspondiente.</t>
        </r>
        <r>
          <rPr>
            <sz val="9"/>
            <color indexed="81"/>
            <rFont val="Tahoma"/>
            <family val="2"/>
          </rPr>
          <t xml:space="preserve">
</t>
        </r>
      </text>
    </comment>
  </commentList>
</comments>
</file>

<file path=xl/sharedStrings.xml><?xml version="1.0" encoding="utf-8"?>
<sst xmlns="http://schemas.openxmlformats.org/spreadsheetml/2006/main" count="518" uniqueCount="324">
  <si>
    <t>SUPERINTENDENCIA DE INDUSTRIA Y COMERCIO</t>
  </si>
  <si>
    <t>Nombre del Proyecto</t>
  </si>
  <si>
    <t>Objetivo específico (1)</t>
  </si>
  <si>
    <t>Objetivo específico (2)</t>
  </si>
  <si>
    <t xml:space="preserve">FORMULACIÓN PROYECTO DE INVERSIÓN </t>
  </si>
  <si>
    <t>ÁRBOL DEL PROBLEMA</t>
  </si>
  <si>
    <t xml:space="preserve">Problema central </t>
  </si>
  <si>
    <t>ÁRBOL DE OBJETIVOS</t>
  </si>
  <si>
    <t xml:space="preserve">Objetivo central </t>
  </si>
  <si>
    <t>Causa Directa 1</t>
  </si>
  <si>
    <t>Causa Directa 2</t>
  </si>
  <si>
    <t>Efecto Directo 1</t>
  </si>
  <si>
    <t>Nivel de fines o Impacto
¿Para qué?</t>
  </si>
  <si>
    <t>Nivel de propósito
¿Por qué?</t>
  </si>
  <si>
    <t>Nivel de componentes
¿Qué?</t>
  </si>
  <si>
    <t>Nivel de actividades
¿Cómo?</t>
  </si>
  <si>
    <t>CONCEPTO</t>
  </si>
  <si>
    <t xml:space="preserve">Horizonte del Proyecto </t>
  </si>
  <si>
    <t>(Marzo de 2013)</t>
  </si>
  <si>
    <t xml:space="preserve">Falta de divulgación del sistema de propiedad industrial
</t>
  </si>
  <si>
    <t>Falta de formación sobre propiedad industrial</t>
  </si>
  <si>
    <t xml:space="preserve">Insuficiencia de personal 
</t>
  </si>
  <si>
    <t xml:space="preserve">Recursos tecnológicos  inadecuados acorde con la especialización requerida en PI
</t>
  </si>
  <si>
    <t xml:space="preserve">Ampliar la cobertura de las actividades de divulgación del sistema
</t>
  </si>
  <si>
    <t xml:space="preserve">Incrementar el número de personas formadas en propiedad industrial
</t>
  </si>
  <si>
    <r>
      <rPr>
        <b/>
        <i/>
        <sz val="11"/>
        <color indexed="8"/>
        <rFont val="Calibri"/>
        <family val="2"/>
      </rPr>
      <t>Recuerde:</t>
    </r>
    <r>
      <rPr>
        <sz val="11"/>
        <color indexed="8"/>
        <rFont val="Calibri"/>
        <family val="2"/>
      </rPr>
      <t xml:space="preserve"> </t>
    </r>
    <r>
      <rPr>
        <i/>
        <sz val="11"/>
        <color indexed="8"/>
        <rFont val="Calibri"/>
        <family val="2"/>
      </rPr>
      <t xml:space="preserve">Un proyecto de inversión se caracteriza por tener un horizonte en el tiempo para su ejecución, periodo de tiempo en el cual se alcanzará el objetivo central y por tanto se resolverá el problema o necesidad. Tenga en cuenta que la información que a continuación diligencie </t>
    </r>
    <r>
      <rPr>
        <b/>
        <i/>
        <u/>
        <sz val="11"/>
        <color indexed="8"/>
        <rFont val="Calibri"/>
        <family val="2"/>
      </rPr>
      <t>NO</t>
    </r>
    <r>
      <rPr>
        <i/>
        <sz val="11"/>
        <color indexed="8"/>
        <rFont val="Calibri"/>
        <family val="2"/>
      </rPr>
      <t xml:space="preserve"> corresponde a una perspectiva de un año, por cuanto el horizonte de un proyecto generalmente supera dicha medida. </t>
    </r>
  </si>
  <si>
    <t>Limitación en la atención de solicitudes</t>
  </si>
  <si>
    <t>Infracción a los derechos de propiedad industrial (Usurpación de marcas y patentes)</t>
  </si>
  <si>
    <t>Medio u Objetivo Específico 1</t>
  </si>
  <si>
    <t>Medio u Objetivo Específico 2</t>
  </si>
  <si>
    <t>Acción 1.1</t>
  </si>
  <si>
    <t>Acción 1.2</t>
  </si>
  <si>
    <t>Acción 2.1</t>
  </si>
  <si>
    <t>Acción 2.2</t>
  </si>
  <si>
    <t>Acción 2.3</t>
  </si>
  <si>
    <t>Fin 1</t>
  </si>
  <si>
    <t>Fin 2</t>
  </si>
  <si>
    <t>Fin 1.1</t>
  </si>
  <si>
    <t>Fin 2.1</t>
  </si>
  <si>
    <t>Fortalecer la capacidad institucional de la SIC en materia de propiedad industrial</t>
  </si>
  <si>
    <t xml:space="preserve">Incrementar el número de solicitudes presentadas en propiedad industrial </t>
  </si>
  <si>
    <t>Bajo nivel de solicitudes de patentes por millón de habitantes (Colombia)</t>
  </si>
  <si>
    <t>Funcionarios con conocimientos especializados y actualizados en temas de Propiedad Industrial en el área correspondiente</t>
  </si>
  <si>
    <t>Fin 3.3</t>
  </si>
  <si>
    <t>Causa Indirecta 1.1</t>
  </si>
  <si>
    <t>Causa Indirecta 1.2</t>
  </si>
  <si>
    <t>Causa Indirecta 2.1</t>
  </si>
  <si>
    <t>Causa Indirecta 2.2</t>
  </si>
  <si>
    <t>Causa Indirecta 2.3</t>
  </si>
  <si>
    <t>Deficiencia en la identificación de las necesidades de los actores</t>
  </si>
  <si>
    <t xml:space="preserve">Baja presencia en las regiones </t>
  </si>
  <si>
    <t>Causa Directa 3</t>
  </si>
  <si>
    <t>Causa Indirecta 3.1</t>
  </si>
  <si>
    <t>Causa Indirecta 3.2</t>
  </si>
  <si>
    <t>Causa Indirecta 3.3</t>
  </si>
  <si>
    <t xml:space="preserve">Procesos desactualizados y no automatizados </t>
  </si>
  <si>
    <t>Causa Indirecta 3.4</t>
  </si>
  <si>
    <t>Deficiencias en la capacitación especializada de los funcionarios de la delegatura y de las áreas de apoyo</t>
  </si>
  <si>
    <t xml:space="preserve">Bajo número de solicitudes presentadas en materia de propiedad industrial </t>
  </si>
  <si>
    <t>Falta de soluciones novedosas que satisfagan necesidades locales</t>
  </si>
  <si>
    <t>Efecto Directo 3</t>
  </si>
  <si>
    <t>Inadecuada  atención de solicitudes</t>
  </si>
  <si>
    <t>Efecto Directo 4</t>
  </si>
  <si>
    <t>Incrementar el número de personas que conocen la importancia y beneficios del sistema de propiedad industrial</t>
  </si>
  <si>
    <t>Articulación entre necesidades locales y la oferta de soluciones locales que redunden en innovación y bienes de PI</t>
  </si>
  <si>
    <t>Desarticulación entre necesidades locales y la oferta de soluciones locales que redunden en innovación y bienes de PI</t>
  </si>
  <si>
    <t>Eficiencia en la identificación de las necesidades de los actores</t>
  </si>
  <si>
    <t>Medio u Objetivo Específico 3</t>
  </si>
  <si>
    <t>Acción 3.1</t>
  </si>
  <si>
    <t>Acción 3.2</t>
  </si>
  <si>
    <t>Incrementar la presencia en las regiones</t>
  </si>
  <si>
    <t>Diseñar y ejecutar un plan de evacuación de trámites</t>
  </si>
  <si>
    <t>Acción 3.3</t>
  </si>
  <si>
    <t>Acción 3.4</t>
  </si>
  <si>
    <t>Disponer de sistemas especializados de búsqueda en materia de propiedad industrial</t>
  </si>
  <si>
    <t>Realizar un programa de capacitación especializada de funcionarios de la delegatura y de las áreas de apoyo</t>
  </si>
  <si>
    <t>Generar conocimiento y uso del sistema de propiedad industrial</t>
  </si>
  <si>
    <t>Generar herramientas de apoyo en materia de gestión de derechos de propiedad industrial</t>
  </si>
  <si>
    <t>Incrementar el número de solicitudes presentas en las regiones</t>
  </si>
  <si>
    <t>Incrementar el uso de la información tecnológica que contiene los docummentos de PI</t>
  </si>
  <si>
    <t>Fin 2.2</t>
  </si>
  <si>
    <t>Reducir los tiempos en la atención de las solicitudes en materia de propiedad industrial</t>
  </si>
  <si>
    <t>Atender oportunamente las solicitudes en materia de PI</t>
  </si>
  <si>
    <t>Fin 5.3</t>
  </si>
  <si>
    <t xml:space="preserve">Procesos actualizados y automatizados </t>
  </si>
  <si>
    <t>Disponer de procesos actualizados y automatizados</t>
  </si>
  <si>
    <t>Bajo uso de información tecnológica que contiene los documentos de PI</t>
  </si>
  <si>
    <t>Soluciones novedosas que satisfacen las necesidades locales</t>
  </si>
  <si>
    <t>Sistemas tecnológicos especializados en materia de PI</t>
  </si>
  <si>
    <t>Programas de divulgación y promoción Promover el respeto por los derechos de propiedad industrial</t>
  </si>
  <si>
    <t>Fin 1.2</t>
  </si>
  <si>
    <t>Fin 2.3</t>
  </si>
  <si>
    <t>Fin 3</t>
  </si>
  <si>
    <t>Fin 3.1</t>
  </si>
  <si>
    <t>Fin 3.2</t>
  </si>
  <si>
    <t>Efecto Directo 5</t>
  </si>
  <si>
    <t xml:space="preserve">Programas estratégicos para las regiones y los actores que participan en actividades de innovación   </t>
  </si>
  <si>
    <t>Bajo uso del sistema de propiedad industrial a nivel regional y bajo nivel de eficiencia y calidad en los procesos de los trámites y servicios de propiedad industrial</t>
  </si>
  <si>
    <t>Desconocimiento de la importancia y beneficios del sistema
de Propiedad Industrial (PI)</t>
  </si>
  <si>
    <t>Efecto Directo 1.1</t>
  </si>
  <si>
    <t>Efecto Directo 3.1</t>
  </si>
  <si>
    <t>Concentración del uso del Sistema de Propiedad Industrial en pocas regiones del país</t>
  </si>
  <si>
    <r>
      <t xml:space="preserve">Aumentar el uso del sistema de propiedad industrial a nivel regional y </t>
    </r>
    <r>
      <rPr>
        <strike/>
        <sz val="13"/>
        <color indexed="12"/>
        <rFont val="Calibri"/>
        <family val="2"/>
      </rPr>
      <t xml:space="preserve">aumentar </t>
    </r>
    <r>
      <rPr>
        <sz val="13"/>
        <color indexed="8"/>
        <rFont val="Calibri"/>
        <family val="2"/>
      </rPr>
      <t>el nivel de eficiencia y calidad en los procesos de los trámites y servicios de propiedad industrial</t>
    </r>
  </si>
  <si>
    <t>Poca articulación con las regiones y los actores (Empresas, universidades, entidades públicas, etc.) que participan en actividades de innovación.</t>
  </si>
  <si>
    <t xml:space="preserve">Articular la SIC con las regiones y los actores (Empresas, universidades, entidades públicas, etc) que participan en actividades de innovación   </t>
  </si>
  <si>
    <t>2014 - 2017</t>
  </si>
  <si>
    <t>INGRESOS</t>
  </si>
  <si>
    <t xml:space="preserve">Proyección </t>
  </si>
  <si>
    <t xml:space="preserve">Concepto </t>
  </si>
  <si>
    <t>Total 2014-2017</t>
  </si>
  <si>
    <t xml:space="preserve">Total ingresos propios </t>
  </si>
  <si>
    <t xml:space="preserve">Nota: Ingresos cálculadado para el anteproyecto de presupuesto 2014 y MGMP 2014-2017 </t>
  </si>
  <si>
    <r>
      <t xml:space="preserve">Tipo de ingreso </t>
    </r>
    <r>
      <rPr>
        <i/>
        <sz val="10"/>
        <color indexed="8"/>
        <rFont val="Arial"/>
        <family val="2"/>
      </rPr>
      <t>(Marque con una X)</t>
    </r>
  </si>
  <si>
    <t>Ingresos (Ventas):</t>
  </si>
  <si>
    <t>Beneficios:</t>
  </si>
  <si>
    <t>Descripción:</t>
  </si>
  <si>
    <t>Unidad de medida:</t>
  </si>
  <si>
    <t>Pesos m/c</t>
  </si>
  <si>
    <t>Bien producido o beneficio:</t>
  </si>
  <si>
    <t>Año</t>
  </si>
  <si>
    <t>Cantidad</t>
  </si>
  <si>
    <t>Valor unitario en pesos</t>
  </si>
  <si>
    <t xml:space="preserve">Valor total </t>
  </si>
  <si>
    <t>(Años Horizonte del proyecto)</t>
  </si>
  <si>
    <t>(Cantidad x Vlr Unt $)</t>
  </si>
  <si>
    <t>Ingresos percibidos por tasas de presentación de solicitudes de PI</t>
  </si>
  <si>
    <t>Atención de solicitudes</t>
  </si>
  <si>
    <t xml:space="preserve">COSTO DE OPORTUNIDAD DE LA ALTERNATIVA DE SOLUCIÓN </t>
  </si>
  <si>
    <t xml:space="preserve">Depósito a Término Fijo - DTF </t>
  </si>
  <si>
    <t>Fuente: Banco de la República 05 de abril de 2013</t>
  </si>
  <si>
    <t>TOTAL</t>
  </si>
  <si>
    <t>CANTIDAD</t>
  </si>
  <si>
    <t>JUSTIFICACIÓN</t>
  </si>
  <si>
    <t xml:space="preserve">Producto  </t>
  </si>
  <si>
    <t>LA INFORMACIÓN QUE SE PRESENTA A CONTINUACIÓN ES UN RESUMEN DE LO REPORTADO EN LA HOJA DE CÁLCULO ANTERIOR, Y TIENE COMO FINALIDAD VISUALIZAR EL RESUMEN DE LOS REQUERIMIENTOS DEL PROYECTO DE INVERSIÓN PARA LA VIGENCIA 2015 Y AYUDAR EN LA IDENTIFICACIÓN DE NECESIDADES ADICIONALES DEL ÁREA, QUE DEBAN GESTIONARSE COMO PARTE DE LAS NECESIDADES PRESUPUESTALES DE FUNCIONAMIENTO O DE OTRO PROYECTO DE INVERSIÓN DE LA SIC</t>
  </si>
  <si>
    <t>RECURSOS VIGENCIA 2015 (Pesos)</t>
  </si>
  <si>
    <t>NECESIDADES DE FINANCIACIÓN ADICIONALES A LAS DEL PROYECTO DE INVERSIÓN</t>
  </si>
  <si>
    <t>PROYECTO DE INVERSIÓN</t>
  </si>
  <si>
    <t>10 computadores, 1 escáner y  un equipo convertidor de la información de los royos a otros medios de consulta</t>
  </si>
  <si>
    <t>Con el fin de poner en marcha el sistema de Propiedad Industrial (SWORD), se requiere la depuración total de la base de datos de signos distintivos en dos  modalidades i)depuración de información y títulos, es decir, digitalización de títulos que se encuentran en libros  y complementación en la base de datos, recuperación de la información en rollos y sistema ISISy complementación de información de expedientes antiguos físicos y digitalizados  y ii)Depuración base de datos de personas.  Para poder desarrollar esta activdad es necesario que la DIrección de Signos Distintivos cuente con todos los equipos de sistemas necesarios.</t>
  </si>
  <si>
    <t>15 puestos de trabajo. Depuración Signos Distintivos</t>
  </si>
  <si>
    <t>Nuevo servidor para Sword</t>
  </si>
  <si>
    <t>15 equipos nuevos de útima tecnología</t>
  </si>
  <si>
    <t>TOTAL SOLICITADO</t>
  </si>
  <si>
    <t>60 VPN para nuevos contratistas que harán depuración de SD</t>
  </si>
  <si>
    <t>Obligaciones Enero</t>
  </si>
  <si>
    <t>Obligaciones Febrero</t>
  </si>
  <si>
    <t>Obligaciones Marzo</t>
  </si>
  <si>
    <t>Obligaciones Abril</t>
  </si>
  <si>
    <t>Obligaciones Mayo</t>
  </si>
  <si>
    <t>Obligaciones Junio</t>
  </si>
  <si>
    <t>Obligaciones Julio</t>
  </si>
  <si>
    <t>Obligaciones Agosto</t>
  </si>
  <si>
    <t>Obligaciones Septiembre</t>
  </si>
  <si>
    <t>Obligaciones Octubre</t>
  </si>
  <si>
    <t>Obligaciones Noviembre</t>
  </si>
  <si>
    <t>Obligaciones Diciembre</t>
  </si>
  <si>
    <t>Obligaciones Enero a Diciembre</t>
  </si>
  <si>
    <t>Abril Compromiso</t>
  </si>
  <si>
    <t>Octubre  Compromiso</t>
  </si>
  <si>
    <t xml:space="preserve">Categoria </t>
  </si>
  <si>
    <t>Subtotal</t>
  </si>
  <si>
    <t xml:space="preserve">OBSERVACIONES </t>
  </si>
  <si>
    <t>No.</t>
  </si>
  <si>
    <t>BPIN</t>
  </si>
  <si>
    <t>Nombre del proyecto</t>
  </si>
  <si>
    <t>Objetivo general</t>
  </si>
  <si>
    <t>Fortalecimiento de la función jurisdiccional de la Superintendencia de industria y comercio a nivel  Nacional</t>
  </si>
  <si>
    <t>Fortalecer la función  jurisdiccional de la Superintendencia de Industria y Comercio en materia de protección al consumidor, competencia desleal y propiedad industrial</t>
  </si>
  <si>
    <t>Mejoramiento en la ejecución de las funciones asignadas en materia de protección al consumidor a nivel  Nacional</t>
  </si>
  <si>
    <t>Mejorar la ejecución de las funciones asignadas en materia de protección al consumidor</t>
  </si>
  <si>
    <t>Fortalecimiento de la protección de datos personales a nivel  Nacional</t>
  </si>
  <si>
    <t>Fortalecer la protección de datos personales en el país</t>
  </si>
  <si>
    <t>Fortalecimiento de la función de inspección, control y vigilancia de la Superintendencia de Industria y Comercio en el marco del Subsistema Nacional de Calidad, el régimen de control de precios y el sector valuatorio a nivel  Nacional</t>
  </si>
  <si>
    <t>Fortalecer la función de inspección, control y vigilancia en el marco del Subsistema Nacional de Calidad, el régimen de control de precios y el sector valuatorio del país</t>
  </si>
  <si>
    <t>Incremento de la cobertura de los servicios de la Red Nacional de Protección al Consumidor en el territorio  Nacional</t>
  </si>
  <si>
    <t>Incrementar la cobertura de los servicios de la Red Nacional de Protección al Consumidor en el territorio nacional</t>
  </si>
  <si>
    <t>Fortalecimiento del régimen de protección de la libre competencia económica en los mercados a nivel  Nacional</t>
  </si>
  <si>
    <t>Fortalecer la implementación del régimen de protección de la libre competencia económica en los mercados</t>
  </si>
  <si>
    <t>Mejoramiento de la infraestructura física de la sede de la Superintendencia de Industria y Comercio en  Bogotá</t>
  </si>
  <si>
    <t>Mejorar la infraestructura física de la sede de la Superintendencia de Industria y Comercio</t>
  </si>
  <si>
    <t>Mejoramiento del control y vigilancia a las cámaras de comercio y comerciantes a nivel  Nacional</t>
  </si>
  <si>
    <t>Mejorar el control y vigilancia a las cámaras de comercio y comerciantes</t>
  </si>
  <si>
    <t>Fortalecimiento de la atención y promoción de trámites y servicios en el marco del sistema de propiedad industrial a nivel  Nacional</t>
  </si>
  <si>
    <t xml:space="preserve">Fortalecer la atención y promoción de trámites y servicios en el marco del sistema de propiedad industrial en Colombia </t>
  </si>
  <si>
    <t>Mejoramiento de los Sistemas de Información y servicios tecnológicos de la Superintendencia de Industria y Comercio en el territorio  Nacional</t>
  </si>
  <si>
    <t>Mejorar los Sistemas de Información y servicios tecnológicos de la Superintendencia de Industria y Comercio, en el territorio nacional</t>
  </si>
  <si>
    <t>Fortalecimiento del Sistema de Atención al Ciudadano de la Superintendencia de Industria y Comercio a nivel  Nacional</t>
  </si>
  <si>
    <t>Fortalecer el sistema de atención al ciudadano de la entidad a nivel nacional</t>
  </si>
  <si>
    <t>Implementación de una solución inmobiliaria para la Superintendencia de Industria y Comercio en Bogotá</t>
  </si>
  <si>
    <t xml:space="preserve">Contar con espacios físicos dotados que cumplan con las normas arquitectónicas y estructurales. </t>
  </si>
  <si>
    <t>Mejoramiento en la calidad de la gestión estratégica de la Superintendencia de Industria y Comercio a nivel Nacional</t>
  </si>
  <si>
    <t>Mejorar la calidad de la gestión estratégica de la Superintendencia de Industria y Comercio</t>
  </si>
  <si>
    <t>Enero</t>
  </si>
  <si>
    <t>Febrero</t>
  </si>
  <si>
    <t>Marzo</t>
  </si>
  <si>
    <t>Abril</t>
  </si>
  <si>
    <t>Mayo</t>
  </si>
  <si>
    <t>Junio</t>
  </si>
  <si>
    <t>Julio</t>
  </si>
  <si>
    <t>Agosto</t>
  </si>
  <si>
    <t>Septiembre</t>
  </si>
  <si>
    <t>Octubre</t>
  </si>
  <si>
    <t>Noviembre</t>
  </si>
  <si>
    <t>Diciembre</t>
  </si>
  <si>
    <t>Descripción del avance físico</t>
  </si>
  <si>
    <t xml:space="preserve">Compromisos Enero </t>
  </si>
  <si>
    <t>Compromisos Febrero</t>
  </si>
  <si>
    <t>Compromisos Marzo</t>
  </si>
  <si>
    <t>Compromisos Abril</t>
  </si>
  <si>
    <t xml:space="preserve">Compromiso Junio </t>
  </si>
  <si>
    <t>Compromisos Enero a Diciembre</t>
  </si>
  <si>
    <t xml:space="preserve">Enero 
Pagos </t>
  </si>
  <si>
    <t xml:space="preserve">Febrero
Pagos </t>
  </si>
  <si>
    <t xml:space="preserve">Marzo
Pagos </t>
  </si>
  <si>
    <t xml:space="preserve">Abril
Pagos </t>
  </si>
  <si>
    <t xml:space="preserve">Mayo 
Pagos </t>
  </si>
  <si>
    <t xml:space="preserve">Junio 
Pagos </t>
  </si>
  <si>
    <t xml:space="preserve">Julio 
Pagos </t>
  </si>
  <si>
    <t xml:space="preserve">Agosto 
Pagos </t>
  </si>
  <si>
    <t xml:space="preserve">Septiembre
Pagos </t>
  </si>
  <si>
    <t xml:space="preserve">Octubre
Pagos </t>
  </si>
  <si>
    <t xml:space="preserve">Noviembre
Pagos </t>
  </si>
  <si>
    <t xml:space="preserve">Diciembre
Pagos </t>
  </si>
  <si>
    <t xml:space="preserve">Departamento </t>
  </si>
  <si>
    <t xml:space="preserve">Presupuesto Asignado </t>
  </si>
  <si>
    <t>Actividad</t>
  </si>
  <si>
    <t>Actividad Focalizada</t>
  </si>
  <si>
    <t xml:space="preserve">REPORTE METAS DE PRODUCTO </t>
  </si>
  <si>
    <t xml:space="preserve">Indicador de Producto </t>
  </si>
  <si>
    <t xml:space="preserve">Avance de Meta Enero </t>
  </si>
  <si>
    <t xml:space="preserve">Avance de Meta Febrero  </t>
  </si>
  <si>
    <t>Avance de Meta Marzo</t>
  </si>
  <si>
    <t xml:space="preserve">Avance de Meta Abril </t>
  </si>
  <si>
    <t>Avance de Meta Mayo</t>
  </si>
  <si>
    <t>Avance de Meta Junio</t>
  </si>
  <si>
    <t>Avance de Meta Julio</t>
  </si>
  <si>
    <t>Avance de Meta Agosto</t>
  </si>
  <si>
    <t xml:space="preserve">Avance de Meta Septiembre </t>
  </si>
  <si>
    <t>Avance de Meta Octubre</t>
  </si>
  <si>
    <t>Avance de Meta Noviembre</t>
  </si>
  <si>
    <t>Avance de Meta Diciembre</t>
  </si>
  <si>
    <t xml:space="preserve">REPORTE INDICADORES DE GESTIÓN </t>
  </si>
  <si>
    <t xml:space="preserve">Indicador de Gestión </t>
  </si>
  <si>
    <t xml:space="preserve">Municipio </t>
  </si>
  <si>
    <t xml:space="preserve">Unidad de Medida </t>
  </si>
  <si>
    <t xml:space="preserve">Avance acumulado </t>
  </si>
  <si>
    <t xml:space="preserve">Compromisos Mayo </t>
  </si>
  <si>
    <t xml:space="preserve">Compromisos Julio </t>
  </si>
  <si>
    <t>Compromisos Agosto</t>
  </si>
  <si>
    <t>Compromisos Septiembre</t>
  </si>
  <si>
    <t>Compromisos Octubre</t>
  </si>
  <si>
    <t>Compromisos Noviembre</t>
  </si>
  <si>
    <t>Compromisos Diciembre</t>
  </si>
  <si>
    <t>Enero Compromisos</t>
  </si>
  <si>
    <t xml:space="preserve">Enero Obligaciones </t>
  </si>
  <si>
    <t xml:space="preserve">Febrero Compromisos  </t>
  </si>
  <si>
    <t>Febrero Obligaciones</t>
  </si>
  <si>
    <t>Marzo Compromisos</t>
  </si>
  <si>
    <t>Marzo Obligaciones</t>
  </si>
  <si>
    <t xml:space="preserve">Abril Obligaciones </t>
  </si>
  <si>
    <t>Mayo Compromisos</t>
  </si>
  <si>
    <t>Mayo Obligaciones</t>
  </si>
  <si>
    <t>Junio Compromisos</t>
  </si>
  <si>
    <t>Junio Obligaciones</t>
  </si>
  <si>
    <t>Julio Compromisos</t>
  </si>
  <si>
    <t>Julio Obligaciones</t>
  </si>
  <si>
    <t>Agosto Compromisos</t>
  </si>
  <si>
    <t>Agosto Obligaciones</t>
  </si>
  <si>
    <t>Septiembre Compromisos</t>
  </si>
  <si>
    <t>Septiembre Obligaciones</t>
  </si>
  <si>
    <t>Octubre  Compromisos</t>
  </si>
  <si>
    <t>Octubre Obligaciones</t>
  </si>
  <si>
    <t>Noviembre Compromisos</t>
  </si>
  <si>
    <t>Noviembre Obligaciones</t>
  </si>
  <si>
    <t>Diciembre Compromisos</t>
  </si>
  <si>
    <t>Diciembre Obligaciones</t>
  </si>
  <si>
    <t>Acumulado de Compromisos</t>
  </si>
  <si>
    <t>Acumulado de Obligaciones</t>
  </si>
  <si>
    <t xml:space="preserve">Acumulado de  Pagos </t>
  </si>
  <si>
    <t xml:space="preserve">Enero Compromisos </t>
  </si>
  <si>
    <t>Enero Obligaciones</t>
  </si>
  <si>
    <t xml:space="preserve">Febrero Compromisos </t>
  </si>
  <si>
    <t>Abril Compromisos</t>
  </si>
  <si>
    <t>Abril Obligaciones</t>
  </si>
  <si>
    <t xml:space="preserve">Agosto Obligaciones </t>
  </si>
  <si>
    <t>Septiempre Obligaciones</t>
  </si>
  <si>
    <t xml:space="preserve">Diciembre Compromisos </t>
  </si>
  <si>
    <t xml:space="preserve">Diciembre Obligaciones </t>
  </si>
  <si>
    <t>REPORTE METAS - SEGUIMIENTO A PROYECTOS DE INVERSIÓN</t>
  </si>
  <si>
    <t>REPORTE COMPROMISOS Y OBLIGACIONES - SEGUIMIENTO A PROYECTOS DE INVERSIÓN</t>
  </si>
  <si>
    <t>TOTAL VIGENCIA</t>
  </si>
  <si>
    <t>% Compromisos</t>
  </si>
  <si>
    <t>% Obligaciones</t>
  </si>
  <si>
    <t>Descripción del avance financiero</t>
  </si>
  <si>
    <t>Descripción del avance - indicador de gestión</t>
  </si>
  <si>
    <t>CÓDIGO:</t>
  </si>
  <si>
    <t>VERSIÓN:</t>
  </si>
  <si>
    <t>FECHA:</t>
  </si>
  <si>
    <t>DE02-F12</t>
  </si>
  <si>
    <t>Costo de la actividad  
vigencia 2023</t>
  </si>
  <si>
    <t>Meta del Producto  
vigencia 2023</t>
  </si>
  <si>
    <t>Meta vigencia 2023</t>
  </si>
  <si>
    <t xml:space="preserve">PRODUCTO </t>
  </si>
  <si>
    <t>Indicadores de Producto</t>
  </si>
  <si>
    <t>META 2023</t>
  </si>
  <si>
    <t xml:space="preserve">Avance Meta Enero </t>
  </si>
  <si>
    <t>REPORTE METAS COMPROMISOS, OBLIGACIONES Y PAGOS - REGIONALIZACIÓN</t>
  </si>
  <si>
    <t xml:space="preserve">Avance Meta Febrero </t>
  </si>
  <si>
    <t>Avance Meta Marzo</t>
  </si>
  <si>
    <t>Avance Meta Abril</t>
  </si>
  <si>
    <t>Avance Meta Mayo</t>
  </si>
  <si>
    <t>Avance Meta Junio</t>
  </si>
  <si>
    <t>Avance Meta Julio</t>
  </si>
  <si>
    <t>Avance Meta Agosto</t>
  </si>
  <si>
    <t>Avance Meta Septiembre</t>
  </si>
  <si>
    <t>Avance Meta Octubre</t>
  </si>
  <si>
    <t>Avance Meta Noviembre</t>
  </si>
  <si>
    <t>Avance Meta Diciembre</t>
  </si>
  <si>
    <t>Acumulado de  Metas</t>
  </si>
  <si>
    <t>Meta 2023</t>
  </si>
  <si>
    <t xml:space="preserve">Avance Meta Marzo </t>
  </si>
  <si>
    <t>Meta Acumulada</t>
  </si>
  <si>
    <t>REPORTE COMPROMISOS, OBLIGACIONES, PAGOS Y METAS - ACTIVIDADES FOCALIZADAS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</si>
</sst>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quot;$&quot;* #,##0.00_-;_-&quot;$&quot;* &quot;-&quot;??_-;_-@_-"/>
    <numFmt numFmtId="165" formatCode="_(* #,##0.00_);_(* \(#,##0.00\);_(* &quot;-&quot;??_);_(@_)"/>
    <numFmt numFmtId="166" formatCode="_(* #,##0_);_(* \(#,##0\);_(* &quot;-&quot;??_);_(@_)"/>
    <numFmt numFmtId="167" formatCode="_-* #,##0_-;\-* #,##0_-;_-* &quot;-&quot;??_-;_-@_-"/>
    <numFmt numFmtId="168" formatCode="yyyy\-mm\-dd;@"/>
    <numFmt numFmtId="169" formatCode="&quot;$&quot;#,##0.00"/>
  </numFmts>
  <fonts count="42" x14ac:knownFonts="1">
    <font>
      <sz val="11"/>
      <color theme="1"/>
      <name val="Calibri"/>
      <family val="2"/>
      <scheme val="minor"/>
    </font>
    <font>
      <b/>
      <sz val="10"/>
      <color indexed="81"/>
      <name val="Calibri"/>
      <family val="2"/>
    </font>
    <font>
      <sz val="9"/>
      <color indexed="81"/>
      <name val="Calibri"/>
      <family val="2"/>
    </font>
    <font>
      <b/>
      <i/>
      <sz val="11"/>
      <color indexed="8"/>
      <name val="Calibri"/>
      <family val="2"/>
    </font>
    <font>
      <sz val="11"/>
      <color indexed="8"/>
      <name val="Calibri"/>
      <family val="2"/>
    </font>
    <font>
      <i/>
      <sz val="11"/>
      <color indexed="8"/>
      <name val="Calibri"/>
      <family val="2"/>
    </font>
    <font>
      <b/>
      <i/>
      <u/>
      <sz val="11"/>
      <color indexed="8"/>
      <name val="Calibri"/>
      <family val="2"/>
    </font>
    <font>
      <sz val="13"/>
      <color indexed="8"/>
      <name val="Calibri"/>
      <family val="2"/>
    </font>
    <font>
      <strike/>
      <sz val="13"/>
      <color indexed="12"/>
      <name val="Calibri"/>
      <family val="2"/>
    </font>
    <font>
      <sz val="10"/>
      <name val="Arial Narrow"/>
      <family val="2"/>
    </font>
    <font>
      <i/>
      <sz val="10"/>
      <color indexed="8"/>
      <name val="Arial"/>
      <family val="2"/>
    </font>
    <font>
      <b/>
      <sz val="10"/>
      <name val="Cambria"/>
      <family val="1"/>
    </font>
    <font>
      <sz val="10"/>
      <name val="Cambria"/>
      <family val="1"/>
    </font>
    <font>
      <sz val="10"/>
      <name val="Arial Black"/>
      <family val="2"/>
    </font>
    <font>
      <b/>
      <sz val="10"/>
      <name val="Arial Black"/>
      <family val="2"/>
    </font>
    <font>
      <sz val="11"/>
      <name val="Arial Black"/>
      <family val="2"/>
    </font>
    <font>
      <sz val="11"/>
      <color theme="1"/>
      <name val="Calibri"/>
      <family val="2"/>
      <scheme val="minor"/>
    </font>
    <font>
      <sz val="11"/>
      <color theme="0"/>
      <name val="Calibri"/>
      <family val="2"/>
      <scheme val="minor"/>
    </font>
    <font>
      <b/>
      <sz val="11"/>
      <color theme="0"/>
      <name val="Calibri"/>
      <family val="2"/>
      <scheme val="minor"/>
    </font>
    <font>
      <b/>
      <sz val="11"/>
      <color theme="3"/>
      <name val="Calibri"/>
      <family val="2"/>
      <scheme val="minor"/>
    </font>
    <font>
      <b/>
      <sz val="11"/>
      <color theme="1"/>
      <name val="Calibri"/>
      <family val="2"/>
      <scheme val="minor"/>
    </font>
    <font>
      <b/>
      <sz val="11"/>
      <color rgb="FFFFFFFF"/>
      <name val="Cambria"/>
      <family val="1"/>
    </font>
    <font>
      <b/>
      <sz val="14"/>
      <color theme="1"/>
      <name val="Calibri"/>
      <family val="2"/>
      <scheme val="minor"/>
    </font>
    <font>
      <b/>
      <sz val="11"/>
      <color rgb="FFFF0000"/>
      <name val="Arial Narrow"/>
      <family val="2"/>
    </font>
    <font>
      <sz val="10"/>
      <color theme="1"/>
      <name val="Arial"/>
      <family val="2"/>
    </font>
    <font>
      <i/>
      <sz val="10"/>
      <color theme="1"/>
      <name val="Arial"/>
      <family val="2"/>
    </font>
    <font>
      <sz val="14"/>
      <color theme="1"/>
      <name val="Arial Narrow"/>
      <family val="2"/>
    </font>
    <font>
      <sz val="10"/>
      <color theme="0"/>
      <name val="Arial Black"/>
      <family val="2"/>
    </font>
    <font>
      <sz val="10"/>
      <color theme="1"/>
      <name val="Arial Black"/>
      <family val="2"/>
    </font>
    <font>
      <sz val="11"/>
      <color theme="1"/>
      <name val="Arial Black"/>
      <family val="2"/>
    </font>
    <font>
      <b/>
      <sz val="10"/>
      <color theme="1"/>
      <name val="Arial Black"/>
      <family val="2"/>
    </font>
    <font>
      <b/>
      <sz val="11"/>
      <color theme="0"/>
      <name val="Arial Black"/>
      <family val="2"/>
    </font>
    <font>
      <b/>
      <sz val="10"/>
      <color theme="0"/>
      <name val="Arial Black"/>
      <family val="2"/>
    </font>
    <font>
      <sz val="11"/>
      <color theme="0"/>
      <name val="Arial Black"/>
      <family val="2"/>
    </font>
    <font>
      <b/>
      <sz val="11"/>
      <color theme="1"/>
      <name val="Arial Black"/>
      <family val="2"/>
    </font>
    <font>
      <b/>
      <sz val="11"/>
      <color theme="0" tint="-4.9989318521683403E-2"/>
      <name val="Calibri"/>
      <family val="2"/>
      <scheme val="minor"/>
    </font>
    <font>
      <sz val="13"/>
      <color theme="1"/>
      <name val="Calibri"/>
      <family val="2"/>
      <scheme val="minor"/>
    </font>
    <font>
      <b/>
      <sz val="18"/>
      <color rgb="FF2D3B89"/>
      <name val="Arial Black"/>
      <family val="2"/>
    </font>
    <font>
      <b/>
      <sz val="12"/>
      <color theme="1"/>
      <name val="Calibri"/>
      <family val="2"/>
      <scheme val="minor"/>
    </font>
    <font>
      <sz val="9"/>
      <color indexed="81"/>
      <name val="Tahoma"/>
      <family val="2"/>
    </font>
    <font>
      <b/>
      <sz val="9"/>
      <color indexed="81"/>
      <name val="Tahoma"/>
      <family val="2"/>
    </font>
    <font>
      <b/>
      <sz val="9"/>
      <color theme="0"/>
      <name val="Arial Black"/>
      <family val="2"/>
    </font>
  </fonts>
  <fills count="20">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rgb="FF4F81BD"/>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0000"/>
        <bgColor indexed="64"/>
      </patternFill>
    </fill>
    <fill>
      <patternFill patternType="solid">
        <fgColor rgb="FF5B9BD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bgColor indexed="64"/>
      </patternFill>
    </fill>
    <fill>
      <patternFill patternType="solid">
        <fgColor theme="5" tint="-0.249977111117893"/>
        <bgColor indexed="64"/>
      </patternFill>
    </fill>
    <fill>
      <patternFill patternType="solid">
        <fgColor rgb="FFED7D31"/>
        <bgColor indexed="64"/>
      </patternFill>
    </fill>
    <fill>
      <patternFill patternType="solid">
        <fgColor theme="6" tint="-0.249977111117893"/>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hair">
        <color indexed="64"/>
      </left>
      <right/>
      <top style="medium">
        <color auto="1"/>
      </top>
      <bottom style="hair">
        <color auto="1"/>
      </bottom>
      <diagonal/>
    </border>
    <border>
      <left/>
      <right style="hair">
        <color indexed="64"/>
      </right>
      <top style="medium">
        <color indexed="64"/>
      </top>
      <bottom style="hair">
        <color auto="1"/>
      </bottom>
      <diagonal/>
    </border>
    <border>
      <left/>
      <right style="medium">
        <color auto="1"/>
      </right>
      <top style="medium">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hair">
        <color indexed="64"/>
      </left>
      <right/>
      <top/>
      <bottom/>
      <diagonal/>
    </border>
    <border>
      <left style="hair">
        <color auto="1"/>
      </left>
      <right/>
      <top/>
      <bottom style="medium">
        <color indexed="64"/>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diagonal/>
    </border>
  </borders>
  <cellStyleXfs count="5">
    <xf numFmtId="0" fontId="0" fillId="0" borderId="0"/>
    <xf numFmtId="165"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cellStyleXfs>
  <cellXfs count="442">
    <xf numFmtId="0" fontId="0" fillId="0" borderId="0" xfId="0"/>
    <xf numFmtId="0" fontId="20" fillId="2" borderId="1" xfId="0" applyFont="1" applyFill="1" applyBorder="1" applyAlignment="1">
      <alignment horizontal="center" vertical="top"/>
    </xf>
    <xf numFmtId="0" fontId="20" fillId="2" borderId="1" xfId="0" applyFont="1" applyFill="1" applyBorder="1" applyAlignment="1">
      <alignment horizontal="center" vertical="top" wrapText="1"/>
    </xf>
    <xf numFmtId="0" fontId="20" fillId="3" borderId="1" xfId="0" applyFont="1" applyFill="1" applyBorder="1" applyAlignment="1">
      <alignment horizontal="center" vertical="top"/>
    </xf>
    <xf numFmtId="0" fontId="20" fillId="0" borderId="0" xfId="0" applyFont="1"/>
    <xf numFmtId="0" fontId="0" fillId="0" borderId="0" xfId="0" applyAlignment="1">
      <alignment wrapText="1"/>
    </xf>
    <xf numFmtId="0" fontId="21" fillId="4" borderId="1" xfId="0" applyFont="1" applyFill="1" applyBorder="1" applyAlignment="1">
      <alignment vertical="center"/>
    </xf>
    <xf numFmtId="0" fontId="0" fillId="5" borderId="0" xfId="0" applyFill="1"/>
    <xf numFmtId="0" fontId="0" fillId="0" borderId="0" xfId="0" applyAlignment="1">
      <alignment vertical="top"/>
    </xf>
    <xf numFmtId="0" fontId="0" fillId="5" borderId="0" xfId="0" applyFill="1" applyAlignment="1">
      <alignment vertical="top"/>
    </xf>
    <xf numFmtId="0" fontId="0" fillId="0" borderId="1" xfId="0"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20" fillId="0" borderId="0" xfId="0" applyFont="1" applyAlignment="1">
      <alignment horizontal="center" vertical="center"/>
    </xf>
    <xf numFmtId="0" fontId="0" fillId="0" borderId="0" xfId="0" applyAlignment="1">
      <alignment vertical="center" wrapText="1"/>
    </xf>
    <xf numFmtId="0" fontId="22" fillId="6" borderId="0" xfId="0" applyFont="1" applyFill="1" applyAlignment="1">
      <alignment horizontal="center"/>
    </xf>
    <xf numFmtId="165" fontId="16" fillId="0" borderId="0" xfId="1" applyFont="1"/>
    <xf numFmtId="0" fontId="0" fillId="0" borderId="0" xfId="0" applyAlignment="1">
      <alignment vertical="top" wrapText="1"/>
    </xf>
    <xf numFmtId="0" fontId="0" fillId="5" borderId="0" xfId="0" applyFill="1" applyAlignment="1">
      <alignment vertical="top" wrapText="1"/>
    </xf>
    <xf numFmtId="0" fontId="20" fillId="0" borderId="0" xfId="0" applyFont="1" applyAlignment="1">
      <alignment horizontal="center" vertical="top"/>
    </xf>
    <xf numFmtId="0" fontId="0" fillId="0" borderId="1" xfId="0" applyBorder="1" applyAlignment="1">
      <alignment vertical="center" wrapText="1"/>
    </xf>
    <xf numFmtId="0" fontId="23" fillId="0" borderId="0" xfId="0" applyFont="1"/>
    <xf numFmtId="0" fontId="9" fillId="0" borderId="0" xfId="0" applyFont="1" applyAlignment="1">
      <alignment horizontal="right" wrapText="1"/>
    </xf>
    <xf numFmtId="0" fontId="20" fillId="0" borderId="1" xfId="0" applyFont="1" applyBorder="1" applyAlignment="1">
      <alignment vertical="center" wrapText="1"/>
    </xf>
    <xf numFmtId="0" fontId="0" fillId="7" borderId="2" xfId="0" applyFill="1" applyBorder="1" applyAlignment="1">
      <alignment horizontal="center" vertical="center" wrapText="1"/>
    </xf>
    <xf numFmtId="0" fontId="0" fillId="2" borderId="2" xfId="0" applyFill="1" applyBorder="1" applyAlignment="1">
      <alignment horizontal="center" vertical="center" wrapText="1"/>
    </xf>
    <xf numFmtId="0" fontId="0" fillId="0" borderId="3" xfId="0" applyBorder="1" applyAlignment="1">
      <alignment vertical="center" wrapText="1"/>
    </xf>
    <xf numFmtId="166" fontId="16" fillId="0" borderId="1" xfId="1" applyNumberFormat="1" applyFont="1" applyBorder="1" applyAlignment="1">
      <alignment vertical="center"/>
    </xf>
    <xf numFmtId="0" fontId="24" fillId="0" borderId="1" xfId="0" applyFont="1" applyBorder="1" applyAlignment="1">
      <alignment horizontal="justify"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166" fontId="24" fillId="0" borderId="1" xfId="0" applyNumberFormat="1" applyFont="1" applyBorder="1" applyAlignment="1">
      <alignment horizontal="center" vertical="center" wrapText="1"/>
    </xf>
    <xf numFmtId="166" fontId="24" fillId="0" borderId="1" xfId="0" applyNumberFormat="1" applyFont="1" applyBorder="1" applyAlignment="1">
      <alignment horizontal="justify" vertical="center" wrapText="1"/>
    </xf>
    <xf numFmtId="166" fontId="9" fillId="0" borderId="0" xfId="0" applyNumberFormat="1" applyFont="1" applyAlignment="1">
      <alignment horizontal="right" wrapText="1"/>
    </xf>
    <xf numFmtId="0" fontId="9" fillId="0" borderId="0" xfId="0" applyFont="1" applyAlignment="1">
      <alignment vertical="top"/>
    </xf>
    <xf numFmtId="0" fontId="9" fillId="0" borderId="0" xfId="0" applyFont="1" applyAlignment="1">
      <alignment horizontal="left" vertical="top" wrapText="1"/>
    </xf>
    <xf numFmtId="10" fontId="9" fillId="6" borderId="0" xfId="0" applyNumberFormat="1" applyFont="1" applyFill="1" applyAlignment="1">
      <alignment horizontal="right" vertical="top"/>
    </xf>
    <xf numFmtId="0" fontId="9" fillId="0" borderId="0" xfId="0" applyFont="1" applyAlignment="1">
      <alignment horizontal="left" vertical="top"/>
    </xf>
    <xf numFmtId="167" fontId="16" fillId="0" borderId="0" xfId="1" applyNumberFormat="1" applyFont="1"/>
    <xf numFmtId="0" fontId="20" fillId="8" borderId="1" xfId="0" applyFont="1" applyFill="1" applyBorder="1" applyAlignment="1">
      <alignment horizontal="center" vertical="center" wrapText="1"/>
    </xf>
    <xf numFmtId="167" fontId="20" fillId="8" borderId="1" xfId="1" applyNumberFormat="1" applyFont="1" applyFill="1" applyBorder="1" applyAlignment="1">
      <alignment horizontal="center" vertical="center" wrapText="1"/>
    </xf>
    <xf numFmtId="0" fontId="20" fillId="0" borderId="1" xfId="0" applyFont="1" applyBorder="1"/>
    <xf numFmtId="0" fontId="0" fillId="9" borderId="0" xfId="0" applyFill="1"/>
    <xf numFmtId="0" fontId="20" fillId="9" borderId="0" xfId="0" applyFont="1" applyFill="1"/>
    <xf numFmtId="0" fontId="20" fillId="10" borderId="1" xfId="0" applyFont="1" applyFill="1" applyBorder="1" applyAlignment="1">
      <alignment horizontal="center" vertical="center" wrapText="1"/>
    </xf>
    <xf numFmtId="0" fontId="0" fillId="11" borderId="1" xfId="0" applyFill="1" applyBorder="1" applyAlignment="1">
      <alignment vertical="center" wrapText="1"/>
    </xf>
    <xf numFmtId="3" fontId="0" fillId="11" borderId="1" xfId="0" applyNumberFormat="1" applyFill="1" applyBorder="1" applyAlignment="1">
      <alignment vertical="center"/>
    </xf>
    <xf numFmtId="167" fontId="16" fillId="0" borderId="4" xfId="1" applyNumberFormat="1" applyFont="1" applyBorder="1" applyAlignment="1">
      <alignment horizontal="center" vertical="center"/>
    </xf>
    <xf numFmtId="0" fontId="0" fillId="0" borderId="1" xfId="0" applyBorder="1" applyAlignment="1">
      <alignment vertical="center"/>
    </xf>
    <xf numFmtId="0" fontId="0" fillId="0" borderId="0" xfId="0" applyAlignment="1">
      <alignment vertical="center"/>
    </xf>
    <xf numFmtId="167" fontId="16" fillId="0" borderId="1" xfId="1" applyNumberFormat="1" applyFont="1" applyBorder="1" applyAlignment="1">
      <alignment horizontal="center" vertical="center"/>
    </xf>
    <xf numFmtId="0" fontId="20" fillId="0" borderId="1" xfId="0" applyFont="1" applyBorder="1" applyAlignment="1">
      <alignment vertical="center"/>
    </xf>
    <xf numFmtId="167" fontId="20" fillId="0" borderId="1" xfId="1" applyNumberFormat="1" applyFont="1" applyBorder="1" applyAlignment="1">
      <alignment vertical="center"/>
    </xf>
    <xf numFmtId="167" fontId="20" fillId="0" borderId="1" xfId="1" applyNumberFormat="1" applyFont="1" applyBorder="1" applyAlignment="1">
      <alignment horizontal="center" vertical="center"/>
    </xf>
    <xf numFmtId="0" fontId="0" fillId="11" borderId="1" xfId="0" applyFill="1" applyBorder="1" applyAlignment="1">
      <alignment vertical="center"/>
    </xf>
    <xf numFmtId="0" fontId="18" fillId="12" borderId="1" xfId="0" applyFont="1" applyFill="1" applyBorder="1"/>
    <xf numFmtId="167" fontId="18" fillId="12" borderId="1" xfId="0" applyNumberFormat="1" applyFont="1" applyFill="1" applyBorder="1"/>
    <xf numFmtId="0" fontId="17" fillId="9" borderId="0" xfId="0" applyFont="1" applyFill="1"/>
    <xf numFmtId="0" fontId="12" fillId="9" borderId="0" xfId="0" applyFont="1" applyFill="1" applyAlignment="1">
      <alignment vertical="center" wrapText="1"/>
    </xf>
    <xf numFmtId="0" fontId="26" fillId="9" borderId="0" xfId="0" applyFont="1" applyFill="1"/>
    <xf numFmtId="0" fontId="0" fillId="0" borderId="1" xfId="0" applyBorder="1" applyAlignment="1">
      <alignment vertical="top"/>
    </xf>
    <xf numFmtId="0" fontId="20" fillId="0" borderId="1" xfId="0" applyFont="1" applyBorder="1" applyAlignment="1">
      <alignment horizontal="center" vertical="center"/>
    </xf>
    <xf numFmtId="1" fontId="20"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0" fillId="0" borderId="1" xfId="0" applyBorder="1" applyAlignment="1">
      <alignment horizontal="center" vertical="top"/>
    </xf>
    <xf numFmtId="1" fontId="0" fillId="0" borderId="1" xfId="0" applyNumberFormat="1" applyBorder="1" applyAlignment="1">
      <alignment horizontal="center" vertical="top"/>
    </xf>
    <xf numFmtId="0" fontId="0" fillId="0" borderId="1" xfId="0" applyBorder="1" applyAlignment="1">
      <alignment vertical="top" wrapText="1"/>
    </xf>
    <xf numFmtId="1" fontId="0" fillId="0" borderId="0" xfId="0" applyNumberFormat="1" applyAlignment="1">
      <alignment horizontal="center" vertical="top"/>
    </xf>
    <xf numFmtId="0" fontId="26" fillId="0" borderId="1" xfId="0" applyFont="1" applyBorder="1" applyAlignment="1">
      <alignment vertical="top" wrapText="1"/>
    </xf>
    <xf numFmtId="0" fontId="13" fillId="9" borderId="5" xfId="0" applyFont="1" applyFill="1" applyBorder="1" applyAlignment="1">
      <alignment vertical="center" wrapText="1"/>
    </xf>
    <xf numFmtId="0" fontId="13" fillId="9" borderId="6" xfId="0" applyFont="1" applyFill="1" applyBorder="1" applyAlignment="1">
      <alignment vertical="center" wrapText="1"/>
    </xf>
    <xf numFmtId="0" fontId="28" fillId="9" borderId="14" xfId="0" applyFont="1" applyFill="1" applyBorder="1" applyAlignment="1">
      <alignment vertical="center" wrapText="1"/>
    </xf>
    <xf numFmtId="0" fontId="31" fillId="13" borderId="9" xfId="0" applyFont="1" applyFill="1" applyBorder="1" applyAlignment="1">
      <alignment horizontal="left" vertical="center" wrapText="1"/>
    </xf>
    <xf numFmtId="0" fontId="28" fillId="9" borderId="16" xfId="0" applyFont="1" applyFill="1" applyBorder="1" applyAlignment="1">
      <alignment vertical="center" wrapText="1"/>
    </xf>
    <xf numFmtId="0" fontId="13" fillId="9" borderId="0" xfId="0" applyFont="1" applyFill="1" applyAlignment="1">
      <alignment vertical="center" wrapText="1"/>
    </xf>
    <xf numFmtId="0" fontId="29" fillId="9" borderId="24" xfId="0" applyFont="1" applyFill="1" applyBorder="1"/>
    <xf numFmtId="0" fontId="28" fillId="9" borderId="6" xfId="0" applyFont="1" applyFill="1" applyBorder="1" applyAlignment="1">
      <alignment vertical="center"/>
    </xf>
    <xf numFmtId="0" fontId="31" fillId="13" borderId="26" xfId="0" applyFont="1" applyFill="1" applyBorder="1" applyAlignment="1">
      <alignment vertical="center"/>
    </xf>
    <xf numFmtId="0" fontId="0" fillId="9" borderId="22" xfId="0" applyFill="1" applyBorder="1"/>
    <xf numFmtId="0" fontId="17" fillId="9" borderId="22" xfId="0" applyFont="1" applyFill="1" applyBorder="1"/>
    <xf numFmtId="0" fontId="31" fillId="13" borderId="7" xfId="0" applyFont="1" applyFill="1" applyBorder="1" applyAlignment="1">
      <alignment horizontal="center" vertical="center" wrapText="1"/>
    </xf>
    <xf numFmtId="0" fontId="31" fillId="13" borderId="19" xfId="0" applyFont="1" applyFill="1" applyBorder="1" applyAlignment="1">
      <alignment horizontal="center" vertical="center"/>
    </xf>
    <xf numFmtId="17" fontId="31" fillId="13" borderId="18" xfId="0" applyNumberFormat="1" applyFont="1" applyFill="1" applyBorder="1" applyAlignment="1">
      <alignment horizontal="center" vertical="center" wrapText="1"/>
    </xf>
    <xf numFmtId="0" fontId="31" fillId="13" borderId="26" xfId="0" applyFont="1" applyFill="1" applyBorder="1" applyAlignment="1">
      <alignment horizontal="center" vertical="center" wrapText="1"/>
    </xf>
    <xf numFmtId="0" fontId="29" fillId="9" borderId="29" xfId="0" applyFont="1" applyFill="1" applyBorder="1" applyAlignment="1">
      <alignment vertical="center" wrapText="1"/>
    </xf>
    <xf numFmtId="0" fontId="29" fillId="9" borderId="0" xfId="0" applyFont="1" applyFill="1" applyAlignment="1">
      <alignment vertical="center" wrapText="1"/>
    </xf>
    <xf numFmtId="0" fontId="33" fillId="13" borderId="7" xfId="0" applyFont="1" applyFill="1" applyBorder="1" applyAlignment="1">
      <alignment horizontal="center" vertical="center" wrapText="1"/>
    </xf>
    <xf numFmtId="0" fontId="33" fillId="13" borderId="9" xfId="0" applyFont="1" applyFill="1" applyBorder="1" applyAlignment="1">
      <alignment horizontal="left" vertical="center" wrapText="1"/>
    </xf>
    <xf numFmtId="0" fontId="31" fillId="13" borderId="34" xfId="0" applyFont="1" applyFill="1" applyBorder="1" applyAlignment="1">
      <alignment horizontal="center" vertical="center" wrapText="1"/>
    </xf>
    <xf numFmtId="0" fontId="33" fillId="13" borderId="9" xfId="0" applyFont="1" applyFill="1" applyBorder="1" applyAlignment="1">
      <alignment horizontal="center" vertical="center" wrapText="1"/>
    </xf>
    <xf numFmtId="165" fontId="33" fillId="13" borderId="19" xfId="1" applyFont="1" applyFill="1" applyBorder="1" applyAlignment="1">
      <alignment horizontal="center" vertical="center" wrapText="1"/>
    </xf>
    <xf numFmtId="0" fontId="31" fillId="13" borderId="18" xfId="0" applyFont="1" applyFill="1" applyBorder="1" applyAlignment="1">
      <alignment horizontal="center" vertical="center" wrapText="1"/>
    </xf>
    <xf numFmtId="0" fontId="0" fillId="9" borderId="37" xfId="0" applyFill="1" applyBorder="1"/>
    <xf numFmtId="0" fontId="0" fillId="9" borderId="24" xfId="0" applyFill="1" applyBorder="1"/>
    <xf numFmtId="17" fontId="31" fillId="13" borderId="33" xfId="0" applyNumberFormat="1" applyFont="1" applyFill="1" applyBorder="1" applyAlignment="1">
      <alignment horizontal="center" vertical="center" wrapText="1"/>
    </xf>
    <xf numFmtId="3" fontId="15" fillId="9" borderId="37" xfId="0" applyNumberFormat="1" applyFont="1" applyFill="1" applyBorder="1" applyAlignment="1">
      <alignment horizontal="center" vertical="center"/>
    </xf>
    <xf numFmtId="3" fontId="15" fillId="9" borderId="5" xfId="0" applyNumberFormat="1" applyFont="1" applyFill="1" applyBorder="1" applyAlignment="1">
      <alignment vertical="center"/>
    </xf>
    <xf numFmtId="17" fontId="31" fillId="13" borderId="26" xfId="0" applyNumberFormat="1" applyFont="1" applyFill="1" applyBorder="1" applyAlignment="1">
      <alignment horizontal="center" vertical="center" wrapText="1"/>
    </xf>
    <xf numFmtId="0" fontId="28" fillId="9" borderId="23" xfId="0" applyFont="1" applyFill="1" applyBorder="1" applyAlignment="1">
      <alignment vertical="center" wrapText="1"/>
    </xf>
    <xf numFmtId="0" fontId="27" fillId="13" borderId="49" xfId="0" applyFont="1" applyFill="1" applyBorder="1" applyAlignment="1">
      <alignment vertical="center"/>
    </xf>
    <xf numFmtId="0" fontId="28" fillId="5" borderId="26" xfId="0" applyFont="1" applyFill="1" applyBorder="1" applyAlignment="1">
      <alignment vertical="center"/>
    </xf>
    <xf numFmtId="0" fontId="33" fillId="13" borderId="19" xfId="0" applyFont="1" applyFill="1" applyBorder="1" applyAlignment="1">
      <alignment horizontal="center" vertical="center"/>
    </xf>
    <xf numFmtId="0" fontId="33" fillId="13" borderId="26" xfId="0" applyFont="1" applyFill="1" applyBorder="1" applyAlignment="1">
      <alignment horizontal="center" vertical="center" wrapText="1"/>
    </xf>
    <xf numFmtId="17" fontId="33" fillId="13" borderId="18" xfId="0" applyNumberFormat="1" applyFont="1" applyFill="1" applyBorder="1" applyAlignment="1">
      <alignment horizontal="center" vertical="center" wrapText="1"/>
    </xf>
    <xf numFmtId="17" fontId="33" fillId="13" borderId="19" xfId="0" applyNumberFormat="1" applyFont="1" applyFill="1" applyBorder="1" applyAlignment="1">
      <alignment horizontal="center" vertical="center" wrapText="1"/>
    </xf>
    <xf numFmtId="17" fontId="33" fillId="13" borderId="9" xfId="0" applyNumberFormat="1" applyFont="1" applyFill="1" applyBorder="1" applyAlignment="1">
      <alignment horizontal="center" vertical="center" wrapText="1"/>
    </xf>
    <xf numFmtId="43" fontId="13" fillId="14" borderId="5" xfId="0" applyNumberFormat="1" applyFont="1" applyFill="1" applyBorder="1" applyAlignment="1">
      <alignment vertical="center" wrapText="1"/>
    </xf>
    <xf numFmtId="0" fontId="32" fillId="16" borderId="47" xfId="0" applyFont="1" applyFill="1" applyBorder="1" applyAlignment="1">
      <alignment horizontal="center" vertical="center" wrapText="1"/>
    </xf>
    <xf numFmtId="17" fontId="31" fillId="16" borderId="51" xfId="0" applyNumberFormat="1" applyFont="1" applyFill="1" applyBorder="1" applyAlignment="1">
      <alignment horizontal="center" vertical="center" wrapText="1"/>
    </xf>
    <xf numFmtId="43" fontId="13" fillId="14" borderId="38" xfId="0" applyNumberFormat="1" applyFont="1" applyFill="1" applyBorder="1" applyAlignment="1">
      <alignment vertical="center" wrapText="1"/>
    </xf>
    <xf numFmtId="43" fontId="13" fillId="14" borderId="52" xfId="0" applyNumberFormat="1" applyFont="1" applyFill="1" applyBorder="1" applyAlignment="1">
      <alignment vertical="center" wrapText="1"/>
    </xf>
    <xf numFmtId="0" fontId="0" fillId="0" borderId="28" xfId="0" applyBorder="1" applyAlignment="1">
      <alignment vertical="center" wrapText="1"/>
    </xf>
    <xf numFmtId="0" fontId="0" fillId="0" borderId="22" xfId="0" applyBorder="1" applyAlignment="1">
      <alignment vertical="center" wrapText="1"/>
    </xf>
    <xf numFmtId="0" fontId="33" fillId="13" borderId="34" xfId="0" applyFont="1" applyFill="1" applyBorder="1" applyAlignment="1">
      <alignment horizontal="center" vertical="center" wrapText="1"/>
    </xf>
    <xf numFmtId="0" fontId="13" fillId="9" borderId="42" xfId="0" applyFont="1" applyFill="1" applyBorder="1" applyAlignment="1">
      <alignment vertical="center" wrapText="1"/>
    </xf>
    <xf numFmtId="0" fontId="13" fillId="9" borderId="31" xfId="0" applyFont="1" applyFill="1" applyBorder="1" applyAlignment="1">
      <alignment vertical="center" wrapText="1"/>
    </xf>
    <xf numFmtId="0" fontId="28" fillId="5" borderId="34" xfId="0" applyFont="1" applyFill="1" applyBorder="1" applyAlignment="1">
      <alignment vertical="center"/>
    </xf>
    <xf numFmtId="9" fontId="28" fillId="14" borderId="14" xfId="4" applyFont="1" applyFill="1" applyBorder="1" applyAlignment="1">
      <alignment vertical="center"/>
    </xf>
    <xf numFmtId="0" fontId="28" fillId="14" borderId="14" xfId="4" applyNumberFormat="1" applyFont="1" applyFill="1" applyBorder="1" applyAlignment="1">
      <alignment vertical="center"/>
    </xf>
    <xf numFmtId="0" fontId="28" fillId="14" borderId="41" xfId="4" applyNumberFormat="1" applyFont="1" applyFill="1" applyBorder="1" applyAlignment="1">
      <alignment vertical="center"/>
    </xf>
    <xf numFmtId="0" fontId="12" fillId="9" borderId="38" xfId="0" applyFont="1" applyFill="1" applyBorder="1" applyAlignment="1">
      <alignment vertical="center" wrapText="1"/>
    </xf>
    <xf numFmtId="164" fontId="16" fillId="0" borderId="0" xfId="3" applyFont="1"/>
    <xf numFmtId="164" fontId="33" fillId="13" borderId="9" xfId="3" applyFont="1" applyFill="1" applyBorder="1" applyAlignment="1">
      <alignment horizontal="center" vertical="center" wrapText="1"/>
    </xf>
    <xf numFmtId="164" fontId="33" fillId="13" borderId="7" xfId="3" applyFont="1" applyFill="1" applyBorder="1" applyAlignment="1">
      <alignment horizontal="center" vertical="center" wrapText="1"/>
    </xf>
    <xf numFmtId="164" fontId="33" fillId="13" borderId="19" xfId="3" applyFont="1" applyFill="1" applyBorder="1" applyAlignment="1">
      <alignment horizontal="center" vertical="center" wrapText="1"/>
    </xf>
    <xf numFmtId="43" fontId="31" fillId="13" borderId="26" xfId="3" applyNumberFormat="1" applyFont="1" applyFill="1" applyBorder="1" applyAlignment="1">
      <alignment horizontal="center" vertical="center" wrapText="1"/>
    </xf>
    <xf numFmtId="43" fontId="16" fillId="0" borderId="0" xfId="3" applyNumberFormat="1" applyFont="1"/>
    <xf numFmtId="0" fontId="28" fillId="9" borderId="51" xfId="0" applyFont="1" applyFill="1" applyBorder="1" applyAlignment="1">
      <alignment vertical="center" wrapText="1"/>
    </xf>
    <xf numFmtId="0" fontId="0" fillId="0" borderId="64" xfId="0" applyBorder="1" applyAlignment="1">
      <alignment horizontal="center" vertical="center"/>
    </xf>
    <xf numFmtId="0" fontId="0" fillId="0" borderId="67" xfId="0" applyBorder="1" applyAlignment="1">
      <alignment horizontal="center" vertical="center"/>
    </xf>
    <xf numFmtId="168" fontId="0" fillId="0" borderId="67" xfId="0" applyNumberFormat="1" applyBorder="1" applyAlignment="1">
      <alignment horizontal="center" vertical="center"/>
    </xf>
    <xf numFmtId="169" fontId="13" fillId="9" borderId="42" xfId="0" applyNumberFormat="1" applyFont="1" applyFill="1" applyBorder="1" applyAlignment="1">
      <alignment vertical="center"/>
    </xf>
    <xf numFmtId="169" fontId="13" fillId="9" borderId="10" xfId="0" applyNumberFormat="1" applyFont="1" applyFill="1" applyBorder="1" applyAlignment="1">
      <alignment vertical="center"/>
    </xf>
    <xf numFmtId="169" fontId="28" fillId="9" borderId="12" xfId="0" applyNumberFormat="1" applyFont="1" applyFill="1" applyBorder="1" applyAlignment="1">
      <alignment vertical="center"/>
    </xf>
    <xf numFmtId="169" fontId="28" fillId="9" borderId="10" xfId="0" applyNumberFormat="1" applyFont="1" applyFill="1" applyBorder="1" applyAlignment="1">
      <alignment vertical="center"/>
    </xf>
    <xf numFmtId="169" fontId="28" fillId="9" borderId="12" xfId="0" applyNumberFormat="1" applyFont="1" applyFill="1" applyBorder="1" applyAlignment="1">
      <alignment horizontal="center" vertical="center"/>
    </xf>
    <xf numFmtId="169" fontId="28" fillId="9" borderId="10" xfId="0" applyNumberFormat="1" applyFont="1" applyFill="1" applyBorder="1" applyAlignment="1">
      <alignment horizontal="center" vertical="center"/>
    </xf>
    <xf numFmtId="169" fontId="28" fillId="9" borderId="16" xfId="0" applyNumberFormat="1" applyFont="1" applyFill="1" applyBorder="1" applyAlignment="1">
      <alignment vertical="center"/>
    </xf>
    <xf numFmtId="169" fontId="28" fillId="14" borderId="27" xfId="1" applyNumberFormat="1" applyFont="1" applyFill="1" applyBorder="1" applyAlignment="1">
      <alignment vertical="center"/>
    </xf>
    <xf numFmtId="169" fontId="13" fillId="9" borderId="31" xfId="0" applyNumberFormat="1" applyFont="1" applyFill="1" applyBorder="1" applyAlignment="1">
      <alignment vertical="center"/>
    </xf>
    <xf numFmtId="169" fontId="13" fillId="9" borderId="13" xfId="0" applyNumberFormat="1" applyFont="1" applyFill="1" applyBorder="1" applyAlignment="1">
      <alignment vertical="center"/>
    </xf>
    <xf numFmtId="169" fontId="28" fillId="9" borderId="14" xfId="0" applyNumberFormat="1" applyFont="1" applyFill="1" applyBorder="1" applyAlignment="1">
      <alignment vertical="center"/>
    </xf>
    <xf numFmtId="169" fontId="28" fillId="9" borderId="13" xfId="0" applyNumberFormat="1" applyFont="1" applyFill="1" applyBorder="1" applyAlignment="1">
      <alignment vertical="center"/>
    </xf>
    <xf numFmtId="169" fontId="28" fillId="9" borderId="14" xfId="0" applyNumberFormat="1" applyFont="1" applyFill="1" applyBorder="1" applyAlignment="1">
      <alignment horizontal="center" vertical="center"/>
    </xf>
    <xf numFmtId="169" fontId="28" fillId="9" borderId="13" xfId="0" applyNumberFormat="1" applyFont="1" applyFill="1" applyBorder="1" applyAlignment="1">
      <alignment horizontal="center" vertical="center"/>
    </xf>
    <xf numFmtId="169" fontId="28" fillId="9" borderId="3" xfId="0" applyNumberFormat="1" applyFont="1" applyFill="1" applyBorder="1" applyAlignment="1">
      <alignment vertical="center"/>
    </xf>
    <xf numFmtId="169" fontId="28" fillId="14" borderId="13" xfId="1" applyNumberFormat="1" applyFont="1" applyFill="1" applyBorder="1" applyAlignment="1">
      <alignment vertical="center"/>
    </xf>
    <xf numFmtId="169" fontId="13" fillId="9" borderId="42" xfId="0" applyNumberFormat="1" applyFont="1" applyFill="1" applyBorder="1" applyAlignment="1">
      <alignment horizontal="center" vertical="center"/>
    </xf>
    <xf numFmtId="169" fontId="13" fillId="9" borderId="10" xfId="0" applyNumberFormat="1" applyFont="1" applyFill="1" applyBorder="1" applyAlignment="1">
      <alignment horizontal="center" vertical="center"/>
    </xf>
    <xf numFmtId="169" fontId="28" fillId="14" borderId="10" xfId="1" applyNumberFormat="1" applyFont="1" applyFill="1" applyBorder="1" applyAlignment="1">
      <alignment vertical="center"/>
    </xf>
    <xf numFmtId="169" fontId="13" fillId="9" borderId="31" xfId="0" applyNumberFormat="1" applyFont="1" applyFill="1" applyBorder="1" applyAlignment="1">
      <alignment horizontal="center" vertical="center"/>
    </xf>
    <xf numFmtId="169" fontId="13" fillId="9" borderId="13" xfId="0" applyNumberFormat="1" applyFont="1" applyFill="1" applyBorder="1" applyAlignment="1">
      <alignment horizontal="center" vertical="center"/>
    </xf>
    <xf numFmtId="169" fontId="13" fillId="9" borderId="5" xfId="0" applyNumberFormat="1" applyFont="1" applyFill="1" applyBorder="1" applyAlignment="1">
      <alignment vertical="center"/>
    </xf>
    <xf numFmtId="169" fontId="13" fillId="9" borderId="6" xfId="0" applyNumberFormat="1" applyFont="1" applyFill="1" applyBorder="1" applyAlignment="1">
      <alignment vertical="center"/>
    </xf>
    <xf numFmtId="169" fontId="13" fillId="5" borderId="26" xfId="1" applyNumberFormat="1" applyFont="1" applyFill="1" applyBorder="1" applyAlignment="1">
      <alignment horizontal="right" vertical="center"/>
    </xf>
    <xf numFmtId="169" fontId="13" fillId="5" borderId="9" xfId="1" applyNumberFormat="1" applyFont="1" applyFill="1" applyBorder="1" applyAlignment="1">
      <alignment horizontal="right" vertical="center"/>
    </xf>
    <xf numFmtId="169" fontId="13" fillId="5" borderId="34" xfId="1" applyNumberFormat="1" applyFont="1" applyFill="1" applyBorder="1" applyAlignment="1">
      <alignment horizontal="right" vertical="center"/>
    </xf>
    <xf numFmtId="169" fontId="13" fillId="5" borderId="33" xfId="1" applyNumberFormat="1" applyFont="1" applyFill="1" applyBorder="1" applyAlignment="1">
      <alignment horizontal="right" vertical="center"/>
    </xf>
    <xf numFmtId="0" fontId="28" fillId="9" borderId="31" xfId="0" applyFont="1" applyFill="1" applyBorder="1" applyAlignment="1">
      <alignment vertical="center" wrapText="1"/>
    </xf>
    <xf numFmtId="10" fontId="28" fillId="5" borderId="19" xfId="4" applyNumberFormat="1" applyFont="1" applyFill="1" applyBorder="1" applyAlignment="1">
      <alignment vertical="center"/>
    </xf>
    <xf numFmtId="169" fontId="30" fillId="9" borderId="10" xfId="0" applyNumberFormat="1" applyFont="1" applyFill="1" applyBorder="1" applyAlignment="1">
      <alignment horizontal="center" vertical="center" wrapText="1"/>
    </xf>
    <xf numFmtId="169" fontId="30" fillId="9" borderId="11" xfId="1" applyNumberFormat="1" applyFont="1" applyFill="1" applyBorder="1" applyAlignment="1">
      <alignment horizontal="center" vertical="center" wrapText="1"/>
    </xf>
    <xf numFmtId="169" fontId="30" fillId="9" borderId="12" xfId="1" applyNumberFormat="1" applyFont="1" applyFill="1" applyBorder="1" applyAlignment="1">
      <alignment horizontal="center" vertical="center" wrapText="1"/>
    </xf>
    <xf numFmtId="169" fontId="30" fillId="9" borderId="11" xfId="0" applyNumberFormat="1" applyFont="1" applyFill="1" applyBorder="1" applyAlignment="1">
      <alignment horizontal="center" vertical="center" wrapText="1"/>
    </xf>
    <xf numFmtId="169" fontId="30" fillId="9" borderId="12" xfId="0" applyNumberFormat="1" applyFont="1" applyFill="1" applyBorder="1" applyAlignment="1">
      <alignment horizontal="center" vertical="center" wrapText="1"/>
    </xf>
    <xf numFmtId="169" fontId="30" fillId="9" borderId="17" xfId="0" applyNumberFormat="1" applyFont="1" applyFill="1" applyBorder="1" applyAlignment="1">
      <alignment horizontal="center" vertical="center" wrapText="1"/>
    </xf>
    <xf numFmtId="169" fontId="30" fillId="9" borderId="16" xfId="0" applyNumberFormat="1" applyFont="1" applyFill="1" applyBorder="1" applyAlignment="1">
      <alignment horizontal="center" vertical="center" wrapText="1"/>
    </xf>
    <xf numFmtId="169" fontId="28" fillId="14" borderId="27" xfId="0" applyNumberFormat="1" applyFont="1" applyFill="1" applyBorder="1" applyAlignment="1">
      <alignment vertical="center"/>
    </xf>
    <xf numFmtId="169" fontId="28" fillId="14" borderId="28" xfId="0" applyNumberFormat="1" applyFont="1" applyFill="1" applyBorder="1" applyAlignment="1">
      <alignment vertical="center"/>
    </xf>
    <xf numFmtId="169" fontId="28" fillId="14" borderId="41" xfId="0" applyNumberFormat="1" applyFont="1" applyFill="1" applyBorder="1" applyAlignment="1">
      <alignment vertical="center"/>
    </xf>
    <xf numFmtId="169" fontId="13" fillId="9" borderId="1" xfId="0" applyNumberFormat="1" applyFont="1" applyFill="1" applyBorder="1" applyAlignment="1">
      <alignment horizontal="center" vertical="center"/>
    </xf>
    <xf numFmtId="169" fontId="13" fillId="9" borderId="14" xfId="0" applyNumberFormat="1" applyFont="1" applyFill="1" applyBorder="1" applyAlignment="1">
      <alignment horizontal="center" vertical="center"/>
    </xf>
    <xf numFmtId="169" fontId="28" fillId="9" borderId="14" xfId="1" applyNumberFormat="1" applyFont="1" applyFill="1" applyBorder="1" applyAlignment="1">
      <alignment horizontal="center" vertical="center"/>
    </xf>
    <xf numFmtId="169" fontId="28" fillId="0" borderId="1" xfId="1" applyNumberFormat="1" applyFont="1" applyBorder="1" applyAlignment="1">
      <alignment vertical="center"/>
    </xf>
    <xf numFmtId="169" fontId="28" fillId="0" borderId="14" xfId="1" applyNumberFormat="1" applyFont="1" applyBorder="1" applyAlignment="1">
      <alignment vertical="center"/>
    </xf>
    <xf numFmtId="169" fontId="28" fillId="0" borderId="13" xfId="1" applyNumberFormat="1" applyFont="1" applyBorder="1" applyAlignment="1">
      <alignment vertical="center"/>
    </xf>
    <xf numFmtId="169" fontId="28" fillId="14" borderId="1" xfId="0" applyNumberFormat="1" applyFont="1" applyFill="1" applyBorder="1" applyAlignment="1">
      <alignment vertical="center"/>
    </xf>
    <xf numFmtId="169" fontId="13" fillId="14" borderId="26" xfId="1" applyNumberFormat="1" applyFont="1" applyFill="1" applyBorder="1" applyAlignment="1">
      <alignment horizontal="right" vertical="center"/>
    </xf>
    <xf numFmtId="169" fontId="13" fillId="14" borderId="9" xfId="1" applyNumberFormat="1" applyFont="1" applyFill="1" applyBorder="1" applyAlignment="1">
      <alignment horizontal="right" vertical="center"/>
    </xf>
    <xf numFmtId="169" fontId="13" fillId="14" borderId="8" xfId="1" applyNumberFormat="1" applyFont="1" applyFill="1" applyBorder="1" applyAlignment="1">
      <alignment horizontal="right" vertical="center"/>
    </xf>
    <xf numFmtId="169" fontId="13" fillId="14" borderId="34" xfId="1" applyNumberFormat="1" applyFont="1" applyFill="1" applyBorder="1" applyAlignment="1">
      <alignment horizontal="right" vertical="center"/>
    </xf>
    <xf numFmtId="169" fontId="28" fillId="0" borderId="11" xfId="0" applyNumberFormat="1" applyFont="1" applyBorder="1" applyAlignment="1">
      <alignment vertical="center"/>
    </xf>
    <xf numFmtId="169" fontId="28" fillId="14" borderId="11" xfId="0" applyNumberFormat="1" applyFont="1" applyFill="1" applyBorder="1" applyAlignment="1">
      <alignment vertical="center"/>
    </xf>
    <xf numFmtId="169" fontId="28" fillId="14" borderId="12" xfId="0" applyNumberFormat="1" applyFont="1" applyFill="1" applyBorder="1" applyAlignment="1">
      <alignment vertical="center"/>
    </xf>
    <xf numFmtId="169" fontId="28" fillId="0" borderId="1" xfId="0" applyNumberFormat="1" applyFont="1" applyBorder="1" applyAlignment="1">
      <alignment vertical="center"/>
    </xf>
    <xf numFmtId="169" fontId="28" fillId="14" borderId="15" xfId="0" applyNumberFormat="1" applyFont="1" applyFill="1" applyBorder="1" applyAlignment="1">
      <alignment vertical="center"/>
    </xf>
    <xf numFmtId="169" fontId="28" fillId="14" borderId="2" xfId="0" applyNumberFormat="1" applyFont="1" applyFill="1" applyBorder="1" applyAlignment="1">
      <alignment vertical="center"/>
    </xf>
    <xf numFmtId="169" fontId="13" fillId="15" borderId="26" xfId="1" applyNumberFormat="1" applyFont="1" applyFill="1" applyBorder="1" applyAlignment="1">
      <alignment horizontal="right" vertical="center"/>
    </xf>
    <xf numFmtId="169" fontId="13" fillId="15" borderId="9" xfId="1" applyNumberFormat="1" applyFont="1" applyFill="1" applyBorder="1" applyAlignment="1">
      <alignment horizontal="right" vertical="center"/>
    </xf>
    <xf numFmtId="169" fontId="28" fillId="14" borderId="17" xfId="0" applyNumberFormat="1" applyFont="1" applyFill="1" applyBorder="1" applyAlignment="1">
      <alignment vertical="center"/>
    </xf>
    <xf numFmtId="169" fontId="34" fillId="14" borderId="11" xfId="0" applyNumberFormat="1" applyFont="1" applyFill="1" applyBorder="1"/>
    <xf numFmtId="169" fontId="28" fillId="5" borderId="8" xfId="0" applyNumberFormat="1" applyFont="1" applyFill="1" applyBorder="1" applyAlignment="1">
      <alignment vertical="center"/>
    </xf>
    <xf numFmtId="169" fontId="28" fillId="5" borderId="34" xfId="0" applyNumberFormat="1" applyFont="1" applyFill="1" applyBorder="1" applyAlignment="1">
      <alignment vertical="center"/>
    </xf>
    <xf numFmtId="0" fontId="29" fillId="9" borderId="10" xfId="0" applyFont="1" applyFill="1" applyBorder="1" applyAlignment="1">
      <alignment horizontal="center" vertical="center" wrapText="1"/>
    </xf>
    <xf numFmtId="0" fontId="29" fillId="9" borderId="11" xfId="0" applyFont="1" applyFill="1" applyBorder="1" applyAlignment="1">
      <alignment horizontal="center" vertical="center" wrapText="1"/>
    </xf>
    <xf numFmtId="0" fontId="29" fillId="9" borderId="12" xfId="0" applyFont="1" applyFill="1" applyBorder="1" applyAlignment="1">
      <alignment horizontal="center" vertical="center" wrapText="1"/>
    </xf>
    <xf numFmtId="3" fontId="29" fillId="9" borderId="42" xfId="0" applyNumberFormat="1" applyFont="1" applyFill="1" applyBorder="1" applyAlignment="1">
      <alignment horizontal="center" vertical="center"/>
    </xf>
    <xf numFmtId="3" fontId="29" fillId="9" borderId="17" xfId="0" applyNumberFormat="1" applyFont="1" applyFill="1" applyBorder="1" applyAlignment="1">
      <alignment horizontal="center" vertical="center"/>
    </xf>
    <xf numFmtId="3" fontId="29" fillId="9" borderId="11" xfId="0" applyNumberFormat="1" applyFont="1" applyFill="1" applyBorder="1" applyAlignment="1">
      <alignment horizontal="center" vertical="center"/>
    </xf>
    <xf numFmtId="3" fontId="29" fillId="9" borderId="11" xfId="0" applyNumberFormat="1" applyFont="1" applyFill="1" applyBorder="1" applyAlignment="1">
      <alignment vertical="center" wrapText="1"/>
    </xf>
    <xf numFmtId="3" fontId="29" fillId="9" borderId="11" xfId="0" applyNumberFormat="1" applyFont="1" applyFill="1" applyBorder="1" applyAlignment="1">
      <alignment vertical="center"/>
    </xf>
    <xf numFmtId="0" fontId="13" fillId="9" borderId="25" xfId="0" applyFont="1" applyFill="1" applyBorder="1" applyAlignment="1">
      <alignment horizontal="center" vertical="center" wrapText="1"/>
    </xf>
    <xf numFmtId="0" fontId="29" fillId="9" borderId="28" xfId="0" applyFont="1" applyFill="1" applyBorder="1" applyAlignment="1">
      <alignment horizontal="center" vertical="center" wrapText="1"/>
    </xf>
    <xf numFmtId="0" fontId="29" fillId="9" borderId="41" xfId="0" applyFont="1" applyFill="1" applyBorder="1" applyAlignment="1">
      <alignment horizontal="center" vertical="center" wrapText="1"/>
    </xf>
    <xf numFmtId="3" fontId="15" fillId="9" borderId="38" xfId="0" applyNumberFormat="1" applyFont="1" applyFill="1" applyBorder="1" applyAlignment="1">
      <alignment vertical="center"/>
    </xf>
    <xf numFmtId="0" fontId="29" fillId="9" borderId="59" xfId="0" applyFont="1" applyFill="1" applyBorder="1" applyAlignment="1">
      <alignment horizontal="center" vertical="center"/>
    </xf>
    <xf numFmtId="0" fontId="29" fillId="9" borderId="39" xfId="0" applyFont="1" applyFill="1" applyBorder="1" applyAlignment="1">
      <alignment horizontal="center" vertical="center"/>
    </xf>
    <xf numFmtId="3" fontId="15" fillId="9" borderId="39" xfId="0" applyNumberFormat="1" applyFont="1" applyFill="1" applyBorder="1" applyAlignment="1">
      <alignment horizontal="center" vertical="center"/>
    </xf>
    <xf numFmtId="0" fontId="29" fillId="9" borderId="28" xfId="0" applyFont="1" applyFill="1" applyBorder="1" applyAlignment="1">
      <alignment horizontal="center" vertical="center"/>
    </xf>
    <xf numFmtId="0" fontId="29" fillId="9" borderId="28" xfId="0" applyFont="1" applyFill="1" applyBorder="1" applyAlignment="1">
      <alignment vertical="center"/>
    </xf>
    <xf numFmtId="0" fontId="13" fillId="9" borderId="38" xfId="0" applyFont="1" applyFill="1" applyBorder="1" applyAlignment="1">
      <alignment horizontal="center" vertical="center" wrapText="1"/>
    </xf>
    <xf numFmtId="0" fontId="29" fillId="9" borderId="38" xfId="0" applyFont="1" applyFill="1" applyBorder="1"/>
    <xf numFmtId="0" fontId="29" fillId="9" borderId="22" xfId="0" applyFont="1" applyFill="1" applyBorder="1" applyAlignment="1">
      <alignment horizontal="center" vertical="center" wrapText="1"/>
    </xf>
    <xf numFmtId="0" fontId="29" fillId="9" borderId="23" xfId="0" applyFont="1" applyFill="1" applyBorder="1" applyAlignment="1">
      <alignment horizontal="center" vertical="center" wrapText="1"/>
    </xf>
    <xf numFmtId="3" fontId="15" fillId="9" borderId="52" xfId="0" applyNumberFormat="1" applyFont="1" applyFill="1" applyBorder="1" applyAlignment="1">
      <alignment vertical="center"/>
    </xf>
    <xf numFmtId="0" fontId="29" fillId="9" borderId="43" xfId="0" applyFont="1" applyFill="1" applyBorder="1" applyAlignment="1">
      <alignment horizontal="center" vertical="center"/>
    </xf>
    <xf numFmtId="0" fontId="29" fillId="9" borderId="37" xfId="0" applyFont="1" applyFill="1" applyBorder="1" applyAlignment="1">
      <alignment horizontal="center" vertical="center"/>
    </xf>
    <xf numFmtId="0" fontId="29" fillId="9" borderId="22" xfId="0" applyFont="1" applyFill="1" applyBorder="1" applyAlignment="1">
      <alignment horizontal="center" vertical="center"/>
    </xf>
    <xf numFmtId="0" fontId="29" fillId="0" borderId="22" xfId="0" applyFont="1" applyBorder="1" applyAlignment="1">
      <alignment vertical="center"/>
    </xf>
    <xf numFmtId="0" fontId="29" fillId="9" borderId="22" xfId="0" applyFont="1" applyFill="1" applyBorder="1" applyAlignment="1">
      <alignment vertical="center"/>
    </xf>
    <xf numFmtId="0" fontId="0" fillId="9" borderId="38" xfId="0" applyFill="1" applyBorder="1" applyAlignment="1">
      <alignment horizontal="center" vertical="center"/>
    </xf>
    <xf numFmtId="0" fontId="0" fillId="9" borderId="39" xfId="0" applyFill="1" applyBorder="1" applyAlignment="1">
      <alignment horizontal="center" vertical="center"/>
    </xf>
    <xf numFmtId="0" fontId="0" fillId="9" borderId="28" xfId="0" applyFill="1" applyBorder="1" applyAlignment="1">
      <alignment horizontal="center" vertical="center"/>
    </xf>
    <xf numFmtId="0" fontId="0" fillId="0" borderId="28" xfId="0" applyBorder="1" applyAlignment="1">
      <alignment horizontal="center" vertical="center"/>
    </xf>
    <xf numFmtId="43" fontId="0" fillId="9" borderId="0" xfId="0" applyNumberFormat="1" applyFill="1"/>
    <xf numFmtId="169" fontId="28" fillId="14" borderId="20" xfId="0" applyNumberFormat="1" applyFont="1" applyFill="1" applyBorder="1" applyAlignment="1">
      <alignment vertical="center"/>
    </xf>
    <xf numFmtId="0" fontId="13" fillId="9" borderId="26" xfId="0" applyFont="1" applyFill="1" applyBorder="1" applyAlignment="1">
      <alignment horizontal="center" vertical="center" wrapText="1"/>
    </xf>
    <xf numFmtId="169" fontId="30" fillId="0" borderId="5" xfId="3" applyNumberFormat="1" applyFont="1" applyFill="1" applyBorder="1" applyAlignment="1">
      <alignment horizontal="right" vertical="center"/>
    </xf>
    <xf numFmtId="169" fontId="30" fillId="0" borderId="25" xfId="3" applyNumberFormat="1" applyFont="1" applyFill="1" applyBorder="1" applyAlignment="1">
      <alignment horizontal="right" vertical="center" wrapText="1"/>
    </xf>
    <xf numFmtId="169" fontId="30" fillId="0" borderId="1" xfId="3" applyNumberFormat="1" applyFont="1" applyFill="1" applyBorder="1" applyAlignment="1">
      <alignment horizontal="right" vertical="center" wrapText="1"/>
    </xf>
    <xf numFmtId="169" fontId="30" fillId="0" borderId="12" xfId="3" applyNumberFormat="1" applyFont="1" applyFill="1" applyBorder="1" applyAlignment="1">
      <alignment horizontal="right" vertical="center" wrapText="1"/>
    </xf>
    <xf numFmtId="169" fontId="30" fillId="0" borderId="10" xfId="3" applyNumberFormat="1" applyFont="1" applyFill="1" applyBorder="1" applyAlignment="1">
      <alignment horizontal="right" vertical="center" wrapText="1"/>
    </xf>
    <xf numFmtId="169" fontId="30" fillId="0" borderId="11" xfId="0" applyNumberFormat="1" applyFont="1" applyBorder="1" applyAlignment="1">
      <alignment horizontal="right" vertical="center" wrapText="1"/>
    </xf>
    <xf numFmtId="169" fontId="30" fillId="0" borderId="10" xfId="0" applyNumberFormat="1" applyFont="1" applyBorder="1" applyAlignment="1">
      <alignment horizontal="right" vertical="center" wrapText="1"/>
    </xf>
    <xf numFmtId="169" fontId="30" fillId="0" borderId="12" xfId="0" applyNumberFormat="1" applyFont="1" applyBorder="1" applyAlignment="1">
      <alignment horizontal="right" vertical="center" wrapText="1"/>
    </xf>
    <xf numFmtId="169" fontId="28" fillId="0" borderId="12" xfId="0" applyNumberFormat="1" applyFont="1" applyBorder="1" applyAlignment="1">
      <alignment horizontal="right" vertical="center"/>
    </xf>
    <xf numFmtId="169" fontId="30" fillId="0" borderId="25" xfId="3" applyNumberFormat="1" applyFont="1" applyFill="1" applyBorder="1" applyAlignment="1">
      <alignment horizontal="right" vertical="center"/>
    </xf>
    <xf numFmtId="169" fontId="30" fillId="0" borderId="17" xfId="3" applyNumberFormat="1" applyFont="1" applyFill="1" applyBorder="1" applyAlignment="1">
      <alignment horizontal="right" vertical="center" wrapText="1"/>
    </xf>
    <xf numFmtId="169" fontId="28" fillId="5" borderId="9" xfId="3" applyNumberFormat="1" applyFont="1" applyFill="1" applyBorder="1" applyAlignment="1">
      <alignment horizontal="right" vertical="center"/>
    </xf>
    <xf numFmtId="169" fontId="28" fillId="5" borderId="8" xfId="3" applyNumberFormat="1" applyFont="1" applyFill="1" applyBorder="1" applyAlignment="1">
      <alignment horizontal="right" vertical="center"/>
    </xf>
    <xf numFmtId="169" fontId="28" fillId="5" borderId="34" xfId="3" applyNumberFormat="1" applyFont="1" applyFill="1" applyBorder="1" applyAlignment="1">
      <alignment horizontal="right" vertical="center"/>
    </xf>
    <xf numFmtId="169" fontId="28" fillId="5" borderId="8" xfId="0" applyNumberFormat="1" applyFont="1" applyFill="1" applyBorder="1" applyAlignment="1">
      <alignment horizontal="right" vertical="center"/>
    </xf>
    <xf numFmtId="169" fontId="28" fillId="5" borderId="34" xfId="0" applyNumberFormat="1" applyFont="1" applyFill="1" applyBorder="1" applyAlignment="1">
      <alignment horizontal="right" vertical="center"/>
    </xf>
    <xf numFmtId="169" fontId="28" fillId="5" borderId="9" xfId="0" applyNumberFormat="1" applyFont="1" applyFill="1" applyBorder="1" applyAlignment="1">
      <alignment horizontal="right" vertical="center"/>
    </xf>
    <xf numFmtId="0" fontId="32" fillId="18" borderId="33" xfId="0" applyFont="1" applyFill="1" applyBorder="1" applyAlignment="1">
      <alignment horizontal="left" vertical="center"/>
    </xf>
    <xf numFmtId="164" fontId="33" fillId="13" borderId="33" xfId="3" applyFont="1" applyFill="1" applyBorder="1" applyAlignment="1">
      <alignment horizontal="center" vertical="center" wrapText="1"/>
    </xf>
    <xf numFmtId="169" fontId="30" fillId="0" borderId="48" xfId="3" applyNumberFormat="1" applyFont="1" applyFill="1" applyBorder="1" applyAlignment="1">
      <alignment horizontal="right" vertical="center" wrapText="1"/>
    </xf>
    <xf numFmtId="169" fontId="28" fillId="5" borderId="33" xfId="3" applyNumberFormat="1" applyFont="1" applyFill="1" applyBorder="1" applyAlignment="1">
      <alignment horizontal="right" vertical="center"/>
    </xf>
    <xf numFmtId="0" fontId="28" fillId="9" borderId="17" xfId="0" applyFont="1" applyFill="1" applyBorder="1" applyAlignment="1">
      <alignment vertical="center" wrapText="1"/>
    </xf>
    <xf numFmtId="0" fontId="0" fillId="0" borderId="1" xfId="0" applyBorder="1"/>
    <xf numFmtId="0" fontId="27" fillId="13" borderId="32" xfId="0" applyFont="1" applyFill="1" applyBorder="1" applyAlignment="1">
      <alignment vertical="center"/>
    </xf>
    <xf numFmtId="0" fontId="27" fillId="13" borderId="34" xfId="0" applyFont="1" applyFill="1" applyBorder="1" applyAlignment="1">
      <alignment vertical="center"/>
    </xf>
    <xf numFmtId="0" fontId="0" fillId="0" borderId="0" xfId="0" applyAlignment="1">
      <alignment horizontal="center"/>
    </xf>
    <xf numFmtId="0" fontId="31" fillId="13" borderId="35" xfId="0" applyFont="1" applyFill="1" applyBorder="1" applyAlignment="1">
      <alignment horizontal="center" vertical="center" wrapText="1"/>
    </xf>
    <xf numFmtId="0" fontId="31" fillId="13" borderId="9" xfId="0" applyFont="1" applyFill="1" applyBorder="1" applyAlignment="1">
      <alignment horizontal="center" vertical="center" wrapText="1"/>
    </xf>
    <xf numFmtId="169" fontId="30" fillId="0" borderId="16" xfId="0" applyNumberFormat="1" applyFont="1" applyBorder="1" applyAlignment="1">
      <alignment horizontal="right" vertical="center" wrapText="1"/>
    </xf>
    <xf numFmtId="169" fontId="28" fillId="5" borderId="33" xfId="0" applyNumberFormat="1" applyFont="1" applyFill="1" applyBorder="1" applyAlignment="1">
      <alignment horizontal="right" vertical="center"/>
    </xf>
    <xf numFmtId="169" fontId="30" fillId="0" borderId="48" xfId="0" applyNumberFormat="1" applyFont="1" applyBorder="1" applyAlignment="1">
      <alignment horizontal="right" vertical="center" wrapText="1"/>
    </xf>
    <xf numFmtId="169" fontId="30" fillId="0" borderId="17" xfId="0" applyNumberFormat="1" applyFont="1" applyBorder="1" applyAlignment="1">
      <alignment horizontal="right" vertical="center" wrapText="1"/>
    </xf>
    <xf numFmtId="0" fontId="28" fillId="9" borderId="45" xfId="0" applyFont="1" applyFill="1" applyBorder="1" applyAlignment="1">
      <alignment vertical="center" wrapText="1"/>
    </xf>
    <xf numFmtId="0" fontId="28" fillId="9" borderId="3" xfId="0" applyFont="1" applyFill="1" applyBorder="1" applyAlignment="1">
      <alignment vertical="center" wrapText="1"/>
    </xf>
    <xf numFmtId="169" fontId="30" fillId="9" borderId="42" xfId="0" applyNumberFormat="1" applyFont="1" applyFill="1" applyBorder="1" applyAlignment="1">
      <alignment horizontal="center" vertical="center" wrapText="1"/>
    </xf>
    <xf numFmtId="169" fontId="30" fillId="9" borderId="1" xfId="0" applyNumberFormat="1" applyFont="1" applyFill="1" applyBorder="1" applyAlignment="1">
      <alignment horizontal="left" vertical="center"/>
    </xf>
    <xf numFmtId="169" fontId="13" fillId="14" borderId="49" xfId="1" applyNumberFormat="1" applyFont="1" applyFill="1" applyBorder="1" applyAlignment="1">
      <alignment horizontal="right" vertical="center"/>
    </xf>
    <xf numFmtId="169" fontId="28" fillId="0" borderId="4" xfId="1" applyNumberFormat="1" applyFont="1" applyBorder="1" applyAlignment="1">
      <alignment vertical="center"/>
    </xf>
    <xf numFmtId="169" fontId="13" fillId="14" borderId="74" xfId="1" applyNumberFormat="1" applyFont="1" applyFill="1" applyBorder="1" applyAlignment="1">
      <alignment horizontal="right" vertical="center"/>
    </xf>
    <xf numFmtId="169" fontId="13" fillId="14" borderId="75" xfId="1" applyNumberFormat="1" applyFont="1" applyFill="1" applyBorder="1" applyAlignment="1">
      <alignment horizontal="right" vertical="center"/>
    </xf>
    <xf numFmtId="169" fontId="30" fillId="9" borderId="1" xfId="0" applyNumberFormat="1" applyFont="1" applyFill="1" applyBorder="1" applyAlignment="1">
      <alignment horizontal="center" vertical="center" wrapText="1"/>
    </xf>
    <xf numFmtId="169" fontId="28" fillId="14" borderId="4" xfId="0" applyNumberFormat="1" applyFont="1" applyFill="1" applyBorder="1" applyAlignment="1">
      <alignment vertical="center"/>
    </xf>
    <xf numFmtId="169" fontId="28" fillId="14" borderId="72" xfId="0" applyNumberFormat="1" applyFont="1" applyFill="1" applyBorder="1" applyAlignment="1">
      <alignment vertical="center"/>
    </xf>
    <xf numFmtId="169" fontId="13" fillId="14" borderId="47" xfId="1" applyNumberFormat="1" applyFont="1" applyFill="1" applyBorder="1" applyAlignment="1">
      <alignment horizontal="right" vertical="center"/>
    </xf>
    <xf numFmtId="169" fontId="28" fillId="9" borderId="1" xfId="0" applyNumberFormat="1" applyFont="1" applyFill="1" applyBorder="1" applyAlignment="1">
      <alignment vertical="center" wrapText="1"/>
    </xf>
    <xf numFmtId="0" fontId="28" fillId="9" borderId="76" xfId="0" applyFont="1" applyFill="1" applyBorder="1" applyAlignment="1">
      <alignment vertical="center" wrapText="1"/>
    </xf>
    <xf numFmtId="169" fontId="30" fillId="9" borderId="2" xfId="0" applyNumberFormat="1" applyFont="1" applyFill="1" applyBorder="1" applyAlignment="1">
      <alignment horizontal="left" vertical="center"/>
    </xf>
    <xf numFmtId="0" fontId="30" fillId="9" borderId="1" xfId="0" applyFont="1" applyFill="1" applyBorder="1" applyAlignment="1">
      <alignment horizontal="left" vertical="center"/>
    </xf>
    <xf numFmtId="0" fontId="13" fillId="14" borderId="49" xfId="1" applyNumberFormat="1" applyFont="1" applyFill="1" applyBorder="1" applyAlignment="1">
      <alignment horizontal="right" vertical="center"/>
    </xf>
    <xf numFmtId="0" fontId="13" fillId="14" borderId="47" xfId="1" applyNumberFormat="1" applyFont="1" applyFill="1" applyBorder="1" applyAlignment="1">
      <alignment horizontal="right" vertical="center"/>
    </xf>
    <xf numFmtId="0" fontId="30" fillId="9" borderId="48" xfId="1" applyNumberFormat="1" applyFont="1" applyFill="1" applyBorder="1" applyAlignment="1">
      <alignment horizontal="center" vertical="center" wrapText="1"/>
    </xf>
    <xf numFmtId="0" fontId="13" fillId="9" borderId="48" xfId="0" applyFont="1" applyFill="1" applyBorder="1" applyAlignment="1">
      <alignment horizontal="center" vertical="center"/>
    </xf>
    <xf numFmtId="0" fontId="13" fillId="14" borderId="33" xfId="1" applyNumberFormat="1" applyFont="1" applyFill="1" applyBorder="1" applyAlignment="1">
      <alignment horizontal="right" vertical="center"/>
    </xf>
    <xf numFmtId="0" fontId="28" fillId="0" borderId="1" xfId="0" applyFont="1" applyBorder="1" applyAlignment="1">
      <alignment vertical="center"/>
    </xf>
    <xf numFmtId="0" fontId="13" fillId="15" borderId="9" xfId="1" applyNumberFormat="1" applyFont="1" applyFill="1" applyBorder="1" applyAlignment="1">
      <alignment horizontal="right" vertical="center"/>
    </xf>
    <xf numFmtId="0" fontId="30" fillId="9" borderId="48" xfId="0" applyFont="1" applyFill="1" applyBorder="1" applyAlignment="1">
      <alignment horizontal="center" vertical="center" wrapText="1"/>
    </xf>
    <xf numFmtId="0" fontId="28" fillId="9" borderId="48" xfId="1" applyNumberFormat="1" applyFont="1" applyFill="1" applyBorder="1" applyAlignment="1">
      <alignment horizontal="center" vertical="center"/>
    </xf>
    <xf numFmtId="0" fontId="30" fillId="9" borderId="1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13" fillId="14" borderId="57" xfId="1" applyNumberFormat="1" applyFont="1" applyFill="1" applyBorder="1" applyAlignment="1">
      <alignment horizontal="right" vertical="center"/>
    </xf>
    <xf numFmtId="0" fontId="28" fillId="0" borderId="30" xfId="1" applyNumberFormat="1" applyFont="1" applyBorder="1" applyAlignment="1">
      <alignment vertical="center"/>
    </xf>
    <xf numFmtId="0" fontId="37" fillId="9" borderId="50" xfId="0" applyFont="1" applyFill="1" applyBorder="1" applyAlignment="1">
      <alignment horizontal="center" vertical="center" wrapText="1"/>
    </xf>
    <xf numFmtId="0" fontId="37" fillId="9" borderId="0" xfId="0" applyFont="1" applyFill="1" applyAlignment="1">
      <alignment horizontal="center" vertical="center" wrapText="1"/>
    </xf>
    <xf numFmtId="0" fontId="28" fillId="0" borderId="71" xfId="1" applyNumberFormat="1" applyFont="1" applyBorder="1" applyAlignment="1">
      <alignment vertical="center"/>
    </xf>
    <xf numFmtId="0" fontId="28" fillId="14" borderId="41" xfId="0" applyFont="1" applyFill="1" applyBorder="1" applyAlignment="1">
      <alignment vertical="center"/>
    </xf>
    <xf numFmtId="0" fontId="13" fillId="14" borderId="34" xfId="1" applyNumberFormat="1" applyFont="1" applyFill="1" applyBorder="1" applyAlignment="1">
      <alignment horizontal="right" vertical="center"/>
    </xf>
    <xf numFmtId="169" fontId="30" fillId="9" borderId="11" xfId="0" applyNumberFormat="1" applyFont="1" applyFill="1" applyBorder="1" applyAlignment="1">
      <alignment horizontal="left" vertical="center"/>
    </xf>
    <xf numFmtId="0" fontId="30" fillId="9" borderId="11" xfId="0" applyFont="1" applyFill="1" applyBorder="1" applyAlignment="1">
      <alignment horizontal="left" vertical="center"/>
    </xf>
    <xf numFmtId="169" fontId="28" fillId="9" borderId="11" xfId="0" applyNumberFormat="1" applyFont="1" applyFill="1" applyBorder="1" applyAlignment="1">
      <alignment vertical="center" wrapText="1"/>
    </xf>
    <xf numFmtId="0" fontId="28" fillId="0" borderId="11" xfId="0" applyFont="1" applyBorder="1" applyAlignment="1">
      <alignment vertical="center"/>
    </xf>
    <xf numFmtId="0" fontId="41" fillId="13" borderId="81" xfId="0" applyFont="1" applyFill="1" applyBorder="1" applyAlignment="1">
      <alignment vertical="center"/>
    </xf>
    <xf numFmtId="0" fontId="41" fillId="13" borderId="82" xfId="0" applyFont="1" applyFill="1" applyBorder="1" applyAlignment="1">
      <alignment vertical="center"/>
    </xf>
    <xf numFmtId="0" fontId="41" fillId="13" borderId="83" xfId="0" applyFont="1" applyFill="1" applyBorder="1" applyAlignment="1">
      <alignment vertical="center"/>
    </xf>
    <xf numFmtId="0" fontId="32" fillId="13" borderId="26" xfId="0" applyFont="1" applyFill="1" applyBorder="1" applyAlignment="1">
      <alignment horizontal="left" vertical="center" wrapText="1"/>
    </xf>
    <xf numFmtId="0" fontId="32" fillId="13" borderId="33" xfId="0" applyFont="1" applyFill="1" applyBorder="1" applyAlignment="1">
      <alignment horizontal="center" vertical="center" wrapText="1"/>
    </xf>
    <xf numFmtId="0" fontId="32" fillId="13" borderId="52" xfId="0" applyFont="1" applyFill="1" applyBorder="1" applyAlignment="1">
      <alignment horizontal="center" vertical="center" wrapText="1"/>
    </xf>
    <xf numFmtId="0" fontId="32" fillId="13" borderId="52" xfId="0" applyFont="1" applyFill="1" applyBorder="1" applyAlignment="1">
      <alignment horizontal="center" vertical="center"/>
    </xf>
    <xf numFmtId="0" fontId="32" fillId="13" borderId="26" xfId="0" applyFont="1" applyFill="1" applyBorder="1" applyAlignment="1">
      <alignment horizontal="center" vertical="center" wrapText="1"/>
    </xf>
    <xf numFmtId="165" fontId="32" fillId="13" borderId="52" xfId="1" applyFont="1" applyFill="1" applyBorder="1" applyAlignment="1">
      <alignment horizontal="center" vertical="center" wrapText="1"/>
    </xf>
    <xf numFmtId="0" fontId="32" fillId="13" borderId="52" xfId="1" applyNumberFormat="1" applyFont="1" applyFill="1" applyBorder="1" applyAlignment="1">
      <alignment horizontal="center" vertical="center" wrapText="1"/>
    </xf>
    <xf numFmtId="165" fontId="32" fillId="13" borderId="75" xfId="1" applyFont="1" applyFill="1" applyBorder="1" applyAlignment="1">
      <alignment horizontal="center" vertical="center" wrapText="1"/>
    </xf>
    <xf numFmtId="0" fontId="32" fillId="13" borderId="57" xfId="0" applyFont="1" applyFill="1" applyBorder="1" applyAlignment="1">
      <alignment horizontal="center" vertical="center" wrapText="1"/>
    </xf>
    <xf numFmtId="0" fontId="32" fillId="13" borderId="54" xfId="0" applyFont="1" applyFill="1" applyBorder="1" applyAlignment="1">
      <alignment horizontal="center" vertical="center" wrapText="1"/>
    </xf>
    <xf numFmtId="0" fontId="32" fillId="13" borderId="57" xfId="1" applyNumberFormat="1" applyFont="1" applyFill="1" applyBorder="1" applyAlignment="1">
      <alignment horizontal="center" vertical="center" wrapText="1"/>
    </xf>
    <xf numFmtId="0" fontId="32" fillId="13" borderId="53" xfId="0" applyFont="1" applyFill="1" applyBorder="1" applyAlignment="1">
      <alignment horizontal="center" vertical="center" wrapText="1"/>
    </xf>
    <xf numFmtId="0" fontId="32" fillId="13" borderId="61" xfId="0" applyFont="1" applyFill="1" applyBorder="1" applyAlignment="1">
      <alignment horizontal="center" vertical="center" wrapText="1"/>
    </xf>
    <xf numFmtId="165" fontId="32" fillId="13" borderId="77" xfId="1" applyFont="1" applyFill="1" applyBorder="1" applyAlignment="1">
      <alignment horizontal="center" vertical="center" wrapText="1"/>
    </xf>
    <xf numFmtId="0" fontId="32" fillId="13" borderId="78" xfId="0" applyFont="1" applyFill="1" applyBorder="1" applyAlignment="1">
      <alignment horizontal="center" vertical="center" wrapText="1"/>
    </xf>
    <xf numFmtId="0" fontId="32" fillId="13" borderId="46" xfId="0" applyFont="1" applyFill="1" applyBorder="1" applyAlignment="1">
      <alignment horizontal="center" vertical="center" wrapText="1"/>
    </xf>
    <xf numFmtId="0" fontId="32" fillId="13" borderId="44" xfId="0" applyFont="1" applyFill="1" applyBorder="1" applyAlignment="1">
      <alignment horizontal="center" vertical="center" wrapText="1"/>
    </xf>
    <xf numFmtId="0" fontId="32" fillId="13" borderId="70" xfId="0" applyFont="1" applyFill="1" applyBorder="1" applyAlignment="1">
      <alignment horizontal="center" vertical="center" wrapText="1"/>
    </xf>
    <xf numFmtId="0" fontId="32" fillId="13" borderId="0" xfId="0" applyFont="1" applyFill="1" applyAlignment="1">
      <alignment horizontal="center" vertical="center" wrapText="1"/>
    </xf>
    <xf numFmtId="0" fontId="32" fillId="13" borderId="26" xfId="0" applyFont="1" applyFill="1" applyBorder="1" applyAlignment="1">
      <alignment horizontal="center" vertical="center"/>
    </xf>
    <xf numFmtId="165" fontId="32" fillId="13" borderId="26" xfId="1" applyFont="1" applyFill="1" applyBorder="1" applyAlignment="1">
      <alignment horizontal="center" vertical="center" wrapText="1"/>
    </xf>
    <xf numFmtId="165" fontId="32" fillId="13" borderId="40" xfId="1" applyFont="1" applyFill="1" applyBorder="1" applyAlignment="1">
      <alignment horizontal="center" vertical="center" wrapText="1"/>
    </xf>
    <xf numFmtId="0" fontId="32" fillId="13" borderId="26" xfId="1" applyNumberFormat="1" applyFont="1" applyFill="1" applyBorder="1" applyAlignment="1">
      <alignment horizontal="center" vertical="center" wrapText="1"/>
    </xf>
    <xf numFmtId="0" fontId="32" fillId="13" borderId="69" xfId="0" applyFont="1" applyFill="1" applyBorder="1" applyAlignment="1">
      <alignment horizontal="center" vertical="center" wrapText="1"/>
    </xf>
    <xf numFmtId="0" fontId="32" fillId="13" borderId="36" xfId="0" applyFont="1" applyFill="1" applyBorder="1" applyAlignment="1">
      <alignment horizontal="center" vertical="center" wrapText="1"/>
    </xf>
    <xf numFmtId="165" fontId="32" fillId="13" borderId="73" xfId="1" applyFont="1" applyFill="1" applyBorder="1" applyAlignment="1">
      <alignment horizontal="center" vertical="center" wrapText="1"/>
    </xf>
    <xf numFmtId="0" fontId="32" fillId="13" borderId="55" xfId="0" applyFont="1" applyFill="1" applyBorder="1" applyAlignment="1">
      <alignment horizontal="center" vertical="center" wrapText="1"/>
    </xf>
    <xf numFmtId="0" fontId="32" fillId="13" borderId="35" xfId="0" applyFont="1" applyFill="1" applyBorder="1" applyAlignment="1">
      <alignment horizontal="center" vertical="center" wrapText="1"/>
    </xf>
    <xf numFmtId="0" fontId="32" fillId="13" borderId="73" xfId="0" applyFont="1" applyFill="1" applyBorder="1" applyAlignment="1">
      <alignment horizontal="center" vertical="center" wrapText="1"/>
    </xf>
    <xf numFmtId="0" fontId="32" fillId="13" borderId="50" xfId="1" applyNumberFormat="1" applyFont="1" applyFill="1" applyBorder="1" applyAlignment="1">
      <alignment horizontal="center" vertical="center" wrapText="1"/>
    </xf>
    <xf numFmtId="0" fontId="32" fillId="13" borderId="50" xfId="0" applyFont="1" applyFill="1" applyBorder="1" applyAlignment="1">
      <alignment horizontal="center" vertical="center" wrapText="1"/>
    </xf>
    <xf numFmtId="0" fontId="32" fillId="13" borderId="32" xfId="0" applyFont="1" applyFill="1" applyBorder="1" applyAlignment="1">
      <alignment horizontal="center" vertical="center" wrapText="1"/>
    </xf>
    <xf numFmtId="0" fontId="32" fillId="13" borderId="34" xfId="0" applyFont="1" applyFill="1" applyBorder="1" applyAlignment="1">
      <alignment horizontal="center" vertical="center" wrapText="1"/>
    </xf>
    <xf numFmtId="0" fontId="35" fillId="17" borderId="1" xfId="0" applyFont="1" applyFill="1" applyBorder="1" applyAlignment="1">
      <alignment horizontal="center" vertical="center" wrapText="1"/>
    </xf>
    <xf numFmtId="0" fontId="20" fillId="7" borderId="1" xfId="0" applyFont="1" applyFill="1" applyBorder="1" applyAlignment="1">
      <alignment horizontal="center" vertical="center"/>
    </xf>
    <xf numFmtId="0" fontId="36" fillId="0" borderId="1" xfId="0" applyFont="1" applyBorder="1" applyAlignment="1">
      <alignment horizontal="center" vertical="center" wrapText="1"/>
    </xf>
    <xf numFmtId="0" fontId="36" fillId="0" borderId="1" xfId="0" applyFont="1" applyBorder="1" applyAlignment="1">
      <alignment horizontal="center" vertical="center"/>
    </xf>
    <xf numFmtId="0" fontId="20" fillId="2" borderId="1" xfId="0" applyFont="1" applyFill="1" applyBorder="1" applyAlignment="1">
      <alignment horizontal="center" vertical="center"/>
    </xf>
    <xf numFmtId="0" fontId="0" fillId="0" borderId="3" xfId="0" applyBorder="1" applyAlignment="1">
      <alignment horizontal="left" vertical="center" wrapText="1"/>
    </xf>
    <xf numFmtId="0" fontId="0" fillId="0" borderId="30" xfId="0" applyBorder="1" applyAlignment="1">
      <alignment horizontal="left" vertical="center" wrapText="1"/>
    </xf>
    <xf numFmtId="0" fontId="0" fillId="0" borderId="4" xfId="0" applyBorder="1" applyAlignment="1">
      <alignment horizontal="left" vertical="center" wrapText="1"/>
    </xf>
    <xf numFmtId="0" fontId="22" fillId="6" borderId="1" xfId="0" applyFont="1" applyFill="1" applyBorder="1" applyAlignment="1">
      <alignment horizontal="center"/>
    </xf>
    <xf numFmtId="0" fontId="27" fillId="18" borderId="32" xfId="0" applyFont="1" applyFill="1" applyBorder="1" applyAlignment="1">
      <alignment horizontal="left" vertical="center"/>
    </xf>
    <xf numFmtId="0" fontId="27" fillId="18" borderId="33" xfId="0" applyFont="1" applyFill="1" applyBorder="1" applyAlignment="1">
      <alignment horizontal="left" vertical="center"/>
    </xf>
    <xf numFmtId="0" fontId="27" fillId="18" borderId="34" xfId="0" applyFont="1" applyFill="1" applyBorder="1" applyAlignment="1">
      <alignment horizontal="left" vertical="center"/>
    </xf>
    <xf numFmtId="0" fontId="11" fillId="9" borderId="54" xfId="0" applyFont="1" applyFill="1" applyBorder="1" applyAlignment="1">
      <alignment horizontal="center" vertical="center" wrapText="1"/>
    </xf>
    <xf numFmtId="0" fontId="11" fillId="9" borderId="0" xfId="0" applyFont="1" applyFill="1" applyAlignment="1">
      <alignment horizontal="center" vertical="center" wrapText="1"/>
    </xf>
    <xf numFmtId="0" fontId="13" fillId="0" borderId="50" xfId="0" applyFont="1" applyBorder="1" applyAlignment="1">
      <alignment horizontal="center" vertical="center"/>
    </xf>
    <xf numFmtId="0" fontId="13" fillId="0" borderId="40" xfId="0" applyFont="1" applyBorder="1" applyAlignment="1">
      <alignment horizontal="center" vertical="center"/>
    </xf>
    <xf numFmtId="0" fontId="0" fillId="9" borderId="38" xfId="0" applyFill="1" applyBorder="1" applyAlignment="1">
      <alignment horizontal="center"/>
    </xf>
    <xf numFmtId="0" fontId="0" fillId="9" borderId="6" xfId="0" applyFill="1" applyBorder="1" applyAlignment="1">
      <alignment horizontal="center"/>
    </xf>
    <xf numFmtId="0" fontId="0" fillId="9" borderId="24" xfId="0" applyFill="1" applyBorder="1" applyAlignment="1">
      <alignment horizontal="center"/>
    </xf>
    <xf numFmtId="0" fontId="37" fillId="9" borderId="55" xfId="0" applyFont="1" applyFill="1" applyBorder="1" applyAlignment="1">
      <alignment horizontal="center" vertical="center" wrapText="1"/>
    </xf>
    <xf numFmtId="0" fontId="37" fillId="9" borderId="50" xfId="0" applyFont="1" applyFill="1" applyBorder="1" applyAlignment="1">
      <alignment horizontal="center" vertical="center" wrapText="1"/>
    </xf>
    <xf numFmtId="0" fontId="37" fillId="9" borderId="29" xfId="0" applyFont="1" applyFill="1" applyBorder="1" applyAlignment="1">
      <alignment horizontal="center" vertical="center" wrapText="1"/>
    </xf>
    <xf numFmtId="0" fontId="37" fillId="9" borderId="0" xfId="0" applyFont="1" applyFill="1" applyAlignment="1">
      <alignment horizontal="center" vertical="center" wrapText="1"/>
    </xf>
    <xf numFmtId="0" fontId="37" fillId="9" borderId="54" xfId="0" applyFont="1" applyFill="1" applyBorder="1" applyAlignment="1">
      <alignment horizontal="center" vertical="center" wrapText="1"/>
    </xf>
    <xf numFmtId="0" fontId="37" fillId="9" borderId="57" xfId="0" applyFont="1" applyFill="1" applyBorder="1" applyAlignment="1">
      <alignment horizontal="center" vertical="center" wrapText="1"/>
    </xf>
    <xf numFmtId="0" fontId="41" fillId="13" borderId="62" xfId="0" applyFont="1" applyFill="1" applyBorder="1" applyAlignment="1">
      <alignment horizontal="center" vertical="center"/>
    </xf>
    <xf numFmtId="0" fontId="41" fillId="13" borderId="63" xfId="0" applyFont="1" applyFill="1" applyBorder="1" applyAlignment="1">
      <alignment horizontal="center" vertical="center"/>
    </xf>
    <xf numFmtId="0" fontId="41" fillId="13" borderId="65" xfId="0" applyFont="1" applyFill="1" applyBorder="1" applyAlignment="1">
      <alignment horizontal="center" vertical="center"/>
    </xf>
    <xf numFmtId="0" fontId="41" fillId="13" borderId="66" xfId="0" applyFont="1" applyFill="1" applyBorder="1" applyAlignment="1">
      <alignment horizontal="center" vertical="center"/>
    </xf>
    <xf numFmtId="0" fontId="28" fillId="9" borderId="35" xfId="0" applyFont="1" applyFill="1" applyBorder="1" applyAlignment="1">
      <alignment horizontal="center" vertical="center" wrapText="1"/>
    </xf>
    <xf numFmtId="0" fontId="28" fillId="9" borderId="53" xfId="0" applyFont="1" applyFill="1" applyBorder="1" applyAlignment="1">
      <alignment horizontal="center" vertical="center" wrapText="1"/>
    </xf>
    <xf numFmtId="0" fontId="28" fillId="9" borderId="36" xfId="0" applyFont="1" applyFill="1" applyBorder="1" applyAlignment="1">
      <alignment horizontal="center" vertical="center" wrapText="1"/>
    </xf>
    <xf numFmtId="0" fontId="28" fillId="9" borderId="61"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28" fillId="9" borderId="44"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29" fillId="0" borderId="27" xfId="0" applyFont="1" applyBorder="1" applyAlignment="1">
      <alignment horizontal="center"/>
    </xf>
    <xf numFmtId="0" fontId="29" fillId="0" borderId="41" xfId="0" applyFont="1" applyBorder="1" applyAlignment="1">
      <alignment horizontal="center"/>
    </xf>
    <xf numFmtId="0" fontId="29" fillId="0" borderId="13" xfId="0" applyFont="1" applyBorder="1" applyAlignment="1">
      <alignment horizontal="center"/>
    </xf>
    <xf numFmtId="0" fontId="29" fillId="0" borderId="14" xfId="0" applyFont="1" applyBorder="1" applyAlignment="1">
      <alignment horizontal="center"/>
    </xf>
    <xf numFmtId="0" fontId="29" fillId="0" borderId="21" xfId="0" applyFont="1" applyBorder="1" applyAlignment="1">
      <alignment horizontal="center"/>
    </xf>
    <xf numFmtId="0" fontId="29" fillId="0" borderId="23" xfId="0" applyFont="1" applyBorder="1" applyAlignment="1">
      <alignment horizont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41" fillId="13" borderId="79" xfId="0" applyFont="1" applyFill="1" applyBorder="1" applyAlignment="1">
      <alignment horizontal="center" vertical="center"/>
    </xf>
    <xf numFmtId="0" fontId="41" fillId="13" borderId="0" xfId="0" applyFont="1" applyFill="1" applyAlignment="1">
      <alignment horizontal="center" vertical="center"/>
    </xf>
    <xf numFmtId="0" fontId="41" fillId="13" borderId="80" xfId="0" applyFont="1" applyFill="1" applyBorder="1" applyAlignment="1">
      <alignment horizontal="center" vertical="center"/>
    </xf>
    <xf numFmtId="0" fontId="41" fillId="13" borderId="57" xfId="0" applyFont="1" applyFill="1" applyBorder="1" applyAlignment="1">
      <alignment horizontal="center" vertical="center"/>
    </xf>
    <xf numFmtId="0" fontId="32" fillId="18" borderId="32" xfId="0" applyFont="1" applyFill="1" applyBorder="1" applyAlignment="1">
      <alignment horizontal="left" vertical="center"/>
    </xf>
    <xf numFmtId="0" fontId="32" fillId="18" borderId="33" xfId="0" applyFont="1" applyFill="1" applyBorder="1" applyAlignment="1">
      <alignment horizontal="left" vertical="center"/>
    </xf>
    <xf numFmtId="0" fontId="32" fillId="13" borderId="32" xfId="0" applyFont="1" applyFill="1" applyBorder="1" applyAlignment="1">
      <alignment horizontal="left" vertical="center"/>
    </xf>
    <xf numFmtId="0" fontId="32" fillId="13" borderId="34" xfId="0" applyFont="1" applyFill="1" applyBorder="1" applyAlignment="1">
      <alignment horizontal="left" vertical="center"/>
    </xf>
    <xf numFmtId="166" fontId="13" fillId="14" borderId="32" xfId="1" applyNumberFormat="1" applyFont="1" applyFill="1" applyBorder="1" applyAlignment="1">
      <alignment horizontal="center" vertical="center"/>
    </xf>
    <xf numFmtId="166" fontId="13" fillId="14" borderId="33" xfId="1" applyNumberFormat="1" applyFont="1" applyFill="1" applyBorder="1" applyAlignment="1">
      <alignment horizontal="center" vertical="center"/>
    </xf>
    <xf numFmtId="166" fontId="13" fillId="14" borderId="34" xfId="1" applyNumberFormat="1" applyFont="1" applyFill="1" applyBorder="1" applyAlignment="1">
      <alignment horizontal="center" vertical="center"/>
    </xf>
    <xf numFmtId="166" fontId="14" fillId="14" borderId="32" xfId="1" applyNumberFormat="1" applyFont="1" applyFill="1" applyBorder="1" applyAlignment="1">
      <alignment horizontal="center" vertical="center"/>
    </xf>
    <xf numFmtId="166" fontId="14" fillId="14" borderId="33" xfId="1" applyNumberFormat="1" applyFont="1" applyFill="1" applyBorder="1" applyAlignment="1">
      <alignment horizontal="center" vertical="center"/>
    </xf>
    <xf numFmtId="166" fontId="14" fillId="14" borderId="34" xfId="1" applyNumberFormat="1" applyFont="1" applyFill="1" applyBorder="1" applyAlignment="1">
      <alignment horizontal="center" vertical="center"/>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37" fillId="9" borderId="40" xfId="0" applyFont="1" applyFill="1" applyBorder="1" applyAlignment="1">
      <alignment horizontal="center" vertical="center" wrapText="1"/>
    </xf>
    <xf numFmtId="0" fontId="37" fillId="9" borderId="56" xfId="0" applyFont="1" applyFill="1" applyBorder="1" applyAlignment="1">
      <alignment horizontal="center" vertical="center" wrapText="1"/>
    </xf>
    <xf numFmtId="0" fontId="37" fillId="9" borderId="75" xfId="0" applyFont="1" applyFill="1" applyBorder="1" applyAlignment="1">
      <alignment horizontal="center" vertical="center" wrapText="1"/>
    </xf>
    <xf numFmtId="0" fontId="32" fillId="18" borderId="45" xfId="0" applyFont="1" applyFill="1" applyBorder="1" applyAlignment="1">
      <alignment horizontal="center" vertical="center"/>
    </xf>
    <xf numFmtId="0" fontId="32" fillId="18" borderId="0" xfId="0" applyFont="1" applyFill="1" applyAlignment="1">
      <alignment horizontal="center" vertical="center"/>
    </xf>
    <xf numFmtId="0" fontId="31" fillId="13" borderId="32" xfId="0" applyFont="1" applyFill="1" applyBorder="1" applyAlignment="1">
      <alignment horizontal="center" vertical="center"/>
    </xf>
    <xf numFmtId="0" fontId="31" fillId="13" borderId="33" xfId="0" applyFont="1" applyFill="1" applyBorder="1" applyAlignment="1">
      <alignment horizontal="center" vertical="center"/>
    </xf>
    <xf numFmtId="0" fontId="29" fillId="9" borderId="35" xfId="0" applyFont="1" applyFill="1" applyBorder="1" applyAlignment="1">
      <alignment horizontal="center" vertical="center" wrapText="1"/>
    </xf>
    <xf numFmtId="0" fontId="29" fillId="9" borderId="53" xfId="0" applyFont="1" applyFill="1" applyBorder="1" applyAlignment="1">
      <alignment horizontal="center" vertical="center" wrapText="1"/>
    </xf>
    <xf numFmtId="0" fontId="31" fillId="0" borderId="32" xfId="0" applyFont="1" applyBorder="1" applyAlignment="1">
      <alignment horizontal="center" vertical="center"/>
    </xf>
    <xf numFmtId="0" fontId="31" fillId="0" borderId="33" xfId="0" applyFont="1" applyBorder="1" applyAlignment="1">
      <alignment horizontal="center" vertical="center"/>
    </xf>
    <xf numFmtId="0" fontId="31" fillId="0" borderId="34" xfId="0" applyFont="1" applyBorder="1" applyAlignment="1">
      <alignment horizontal="center" vertical="center"/>
    </xf>
    <xf numFmtId="0" fontId="14" fillId="9" borderId="54" xfId="0" applyFont="1" applyFill="1" applyBorder="1" applyAlignment="1">
      <alignment horizontal="center" vertical="center" wrapText="1"/>
    </xf>
    <xf numFmtId="0" fontId="14" fillId="9" borderId="0" xfId="0" applyFont="1" applyFill="1" applyAlignment="1">
      <alignment horizontal="center" vertical="center" wrapText="1"/>
    </xf>
    <xf numFmtId="0" fontId="0" fillId="9" borderId="27" xfId="0" applyFill="1" applyBorder="1" applyAlignment="1">
      <alignment horizontal="center"/>
    </xf>
    <xf numFmtId="0" fontId="0" fillId="9" borderId="41" xfId="0" applyFill="1" applyBorder="1" applyAlignment="1">
      <alignment horizontal="center"/>
    </xf>
    <xf numFmtId="0" fontId="0" fillId="9" borderId="13" xfId="0" applyFill="1" applyBorder="1" applyAlignment="1">
      <alignment horizontal="center"/>
    </xf>
    <xf numFmtId="0" fontId="0" fillId="9" borderId="14" xfId="0" applyFill="1" applyBorder="1" applyAlignment="1">
      <alignment horizontal="center"/>
    </xf>
    <xf numFmtId="0" fontId="0" fillId="9" borderId="21" xfId="0" applyFill="1" applyBorder="1" applyAlignment="1">
      <alignment horizontal="center"/>
    </xf>
    <xf numFmtId="0" fontId="0" fillId="9" borderId="23" xfId="0" applyFill="1" applyBorder="1" applyAlignment="1">
      <alignment horizontal="center"/>
    </xf>
    <xf numFmtId="0" fontId="0" fillId="9" borderId="60" xfId="0" applyFill="1" applyBorder="1" applyAlignment="1">
      <alignment horizontal="center"/>
    </xf>
    <xf numFmtId="0" fontId="0" fillId="9" borderId="43" xfId="0" applyFill="1" applyBorder="1" applyAlignment="1">
      <alignment horizontal="center"/>
    </xf>
    <xf numFmtId="0" fontId="0" fillId="9" borderId="58" xfId="0" applyFill="1" applyBorder="1" applyAlignment="1">
      <alignment horizontal="center" vertical="center" wrapText="1"/>
    </xf>
    <xf numFmtId="0" fontId="0" fillId="9" borderId="68" xfId="0" applyFill="1" applyBorder="1" applyAlignment="1">
      <alignment horizontal="center" vertical="center" wrapText="1"/>
    </xf>
    <xf numFmtId="0" fontId="0" fillId="9" borderId="59" xfId="0" applyFill="1" applyBorder="1" applyAlignment="1">
      <alignment horizontal="center" vertical="center" wrapText="1"/>
    </xf>
    <xf numFmtId="0" fontId="0" fillId="9" borderId="22" xfId="0" applyFill="1" applyBorder="1" applyAlignment="1">
      <alignment horizontal="center"/>
    </xf>
    <xf numFmtId="0" fontId="32" fillId="16" borderId="29" xfId="0" applyFont="1" applyFill="1" applyBorder="1" applyAlignment="1">
      <alignment horizontal="center" vertical="center" wrapText="1"/>
    </xf>
    <xf numFmtId="0" fontId="32" fillId="16" borderId="56" xfId="0" applyFont="1" applyFill="1" applyBorder="1" applyAlignment="1">
      <alignment horizontal="center" vertical="center" wrapText="1"/>
    </xf>
    <xf numFmtId="0" fontId="31" fillId="19" borderId="32" xfId="0" applyFont="1" applyFill="1" applyBorder="1" applyAlignment="1">
      <alignment horizontal="center" vertical="center"/>
    </xf>
    <xf numFmtId="0" fontId="31" fillId="19" borderId="33" xfId="0" applyFont="1" applyFill="1" applyBorder="1" applyAlignment="1">
      <alignment horizontal="center" vertical="center"/>
    </xf>
    <xf numFmtId="0" fontId="31" fillId="19" borderId="34" xfId="0" applyFont="1" applyFill="1" applyBorder="1" applyAlignment="1">
      <alignment horizontal="center" vertical="center"/>
    </xf>
    <xf numFmtId="0" fontId="32" fillId="16" borderId="45" xfId="0" applyFont="1" applyFill="1" applyBorder="1" applyAlignment="1">
      <alignment horizontal="center" vertical="center" wrapText="1"/>
    </xf>
    <xf numFmtId="0" fontId="32" fillId="16" borderId="0" xfId="0" applyFont="1" applyFill="1" applyAlignment="1">
      <alignment horizontal="center" vertical="center" wrapText="1"/>
    </xf>
    <xf numFmtId="0" fontId="0" fillId="9" borderId="58" xfId="0" applyFill="1" applyBorder="1" applyAlignment="1">
      <alignment horizontal="center" vertical="center"/>
    </xf>
    <xf numFmtId="0" fontId="0" fillId="9" borderId="59" xfId="0" applyFill="1" applyBorder="1" applyAlignment="1">
      <alignment horizontal="center" vertical="center"/>
    </xf>
    <xf numFmtId="0" fontId="19" fillId="10" borderId="1" xfId="0" applyFont="1" applyFill="1" applyBorder="1" applyAlignment="1">
      <alignment horizontal="center" vertical="center" wrapText="1"/>
    </xf>
    <xf numFmtId="0" fontId="22" fillId="8" borderId="0" xfId="0" applyFont="1" applyFill="1" applyAlignment="1">
      <alignment horizontal="center"/>
    </xf>
    <xf numFmtId="167" fontId="20" fillId="10" borderId="3" xfId="1" applyNumberFormat="1" applyFont="1" applyFill="1" applyBorder="1" applyAlignment="1">
      <alignment horizontal="center" vertical="center" wrapText="1"/>
    </xf>
    <xf numFmtId="167" fontId="20" fillId="10" borderId="30" xfId="1" applyNumberFormat="1" applyFont="1" applyFill="1" applyBorder="1" applyAlignment="1">
      <alignment horizontal="center" vertical="center" wrapText="1"/>
    </xf>
    <xf numFmtId="167" fontId="20" fillId="10" borderId="4" xfId="1" applyNumberFormat="1" applyFont="1" applyFill="1" applyBorder="1" applyAlignment="1">
      <alignment horizontal="center" vertical="center" wrapText="1"/>
    </xf>
    <xf numFmtId="167" fontId="20" fillId="0" borderId="3" xfId="1" applyNumberFormat="1" applyFont="1" applyBorder="1" applyAlignment="1">
      <alignment horizontal="center"/>
    </xf>
    <xf numFmtId="167" fontId="20" fillId="0" borderId="30" xfId="1" applyNumberFormat="1" applyFont="1" applyBorder="1" applyAlignment="1">
      <alignment horizontal="center"/>
    </xf>
    <xf numFmtId="167" fontId="20" fillId="0" borderId="4" xfId="1" applyNumberFormat="1" applyFont="1" applyBorder="1" applyAlignment="1">
      <alignment horizontal="center"/>
    </xf>
    <xf numFmtId="0" fontId="24" fillId="0" borderId="1" xfId="0" applyFont="1" applyBorder="1" applyAlignment="1">
      <alignment horizontal="center" vertical="center" wrapText="1"/>
    </xf>
    <xf numFmtId="0" fontId="38" fillId="2" borderId="1" xfId="0" applyFont="1" applyFill="1" applyBorder="1" applyAlignment="1">
      <alignment horizontal="center" vertical="center"/>
    </xf>
    <xf numFmtId="0" fontId="24" fillId="0" borderId="1" xfId="0" applyFont="1" applyBorder="1" applyAlignment="1">
      <alignment horizontal="justify" vertical="center" wrapText="1"/>
    </xf>
  </cellXfs>
  <cellStyles count="5">
    <cellStyle name="Millares" xfId="1" builtinId="3"/>
    <cellStyle name="Millares 2 2" xfId="2" xr:uid="{00000000-0005-0000-0000-000001000000}"/>
    <cellStyle name="Moneda" xfId="3" builtinId="4"/>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160812</xdr:colOff>
      <xdr:row>0</xdr:row>
      <xdr:rowOff>0</xdr:rowOff>
    </xdr:from>
    <xdr:to>
      <xdr:col>0</xdr:col>
      <xdr:colOff>2276104</xdr:colOff>
      <xdr:row>2</xdr:row>
      <xdr:rowOff>241649</xdr:rowOff>
    </xdr:to>
    <xdr:pic>
      <xdr:nvPicPr>
        <xdr:cNvPr id="3" name="Imagen 2">
          <a:extLst>
            <a:ext uri="{FF2B5EF4-FFF2-40B4-BE49-F238E27FC236}">
              <a16:creationId xmlns:a16="http://schemas.microsoft.com/office/drawing/2014/main" id="{EA648A35-392A-48F0-B664-0EF2600CBA2C}"/>
            </a:ext>
          </a:extLst>
        </xdr:cNvPr>
        <xdr:cNvPicPr>
          <a:picLocks noChangeAspect="1"/>
        </xdr:cNvPicPr>
      </xdr:nvPicPr>
      <xdr:blipFill>
        <a:blip xmlns:r="http://schemas.openxmlformats.org/officeDocument/2006/relationships" r:embed="rId1"/>
        <a:stretch>
          <a:fillRect/>
        </a:stretch>
      </xdr:blipFill>
      <xdr:spPr>
        <a:xfrm>
          <a:off x="160812" y="0"/>
          <a:ext cx="2115292" cy="983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709516</xdr:colOff>
      <xdr:row>0</xdr:row>
      <xdr:rowOff>29158</xdr:rowOff>
    </xdr:from>
    <xdr:to>
      <xdr:col>1</xdr:col>
      <xdr:colOff>481597</xdr:colOff>
      <xdr:row>2</xdr:row>
      <xdr:rowOff>311020</xdr:rowOff>
    </xdr:to>
    <xdr:pic>
      <xdr:nvPicPr>
        <xdr:cNvPr id="3" name="Imagen 2">
          <a:extLst>
            <a:ext uri="{FF2B5EF4-FFF2-40B4-BE49-F238E27FC236}">
              <a16:creationId xmlns:a16="http://schemas.microsoft.com/office/drawing/2014/main" id="{08C7096F-FC3D-4A59-9042-B8F23377BD07}"/>
            </a:ext>
          </a:extLst>
        </xdr:cNvPr>
        <xdr:cNvPicPr>
          <a:picLocks noChangeAspect="1"/>
        </xdr:cNvPicPr>
      </xdr:nvPicPr>
      <xdr:blipFill>
        <a:blip xmlns:r="http://schemas.openxmlformats.org/officeDocument/2006/relationships" r:embed="rId1"/>
        <a:stretch>
          <a:fillRect/>
        </a:stretch>
      </xdr:blipFill>
      <xdr:spPr>
        <a:xfrm>
          <a:off x="709516" y="29158"/>
          <a:ext cx="1609045" cy="7483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565547</xdr:colOff>
      <xdr:row>0</xdr:row>
      <xdr:rowOff>19844</xdr:rowOff>
    </xdr:from>
    <xdr:to>
      <xdr:col>1</xdr:col>
      <xdr:colOff>902442</xdr:colOff>
      <xdr:row>2</xdr:row>
      <xdr:rowOff>269482</xdr:rowOff>
    </xdr:to>
    <xdr:pic>
      <xdr:nvPicPr>
        <xdr:cNvPr id="3" name="Imagen 2">
          <a:extLst>
            <a:ext uri="{FF2B5EF4-FFF2-40B4-BE49-F238E27FC236}">
              <a16:creationId xmlns:a16="http://schemas.microsoft.com/office/drawing/2014/main" id="{04F6DC49-5F2D-48F1-9396-D3C1678450CE}"/>
            </a:ext>
          </a:extLst>
        </xdr:cNvPr>
        <xdr:cNvPicPr>
          <a:picLocks noChangeAspect="1"/>
        </xdr:cNvPicPr>
      </xdr:nvPicPr>
      <xdr:blipFill>
        <a:blip xmlns:r="http://schemas.openxmlformats.org/officeDocument/2006/relationships" r:embed="rId1"/>
        <a:stretch>
          <a:fillRect/>
        </a:stretch>
      </xdr:blipFill>
      <xdr:spPr>
        <a:xfrm>
          <a:off x="565547" y="19844"/>
          <a:ext cx="2115292" cy="983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746125</xdr:colOff>
      <xdr:row>0</xdr:row>
      <xdr:rowOff>1</xdr:rowOff>
    </xdr:from>
    <xdr:to>
      <xdr:col>1</xdr:col>
      <xdr:colOff>603250</xdr:colOff>
      <xdr:row>2</xdr:row>
      <xdr:rowOff>224836</xdr:rowOff>
    </xdr:to>
    <xdr:pic>
      <xdr:nvPicPr>
        <xdr:cNvPr id="3" name="Imagen 2">
          <a:extLst>
            <a:ext uri="{FF2B5EF4-FFF2-40B4-BE49-F238E27FC236}">
              <a16:creationId xmlns:a16="http://schemas.microsoft.com/office/drawing/2014/main" id="{3E6CF8FF-674E-4EAB-9469-AA4E9CA2F37F}"/>
            </a:ext>
          </a:extLst>
        </xdr:cNvPr>
        <xdr:cNvPicPr>
          <a:picLocks noChangeAspect="1"/>
        </xdr:cNvPicPr>
      </xdr:nvPicPr>
      <xdr:blipFill>
        <a:blip xmlns:r="http://schemas.openxmlformats.org/officeDocument/2006/relationships" r:embed="rId1"/>
        <a:stretch>
          <a:fillRect/>
        </a:stretch>
      </xdr:blipFill>
      <xdr:spPr>
        <a:xfrm>
          <a:off x="746125" y="1"/>
          <a:ext cx="1746250" cy="8122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4"/>
  <sheetViews>
    <sheetView topLeftCell="A28" workbookViewId="0">
      <selection activeCell="H27" sqref="H27"/>
    </sheetView>
  </sheetViews>
  <sheetFormatPr baseColWidth="10" defaultColWidth="10.88671875" defaultRowHeight="14.4" x14ac:dyDescent="0.3"/>
  <cols>
    <col min="1" max="1" width="1.109375" customWidth="1"/>
    <col min="2" max="2" width="18.33203125" customWidth="1"/>
    <col min="3" max="3" width="1.109375" customWidth="1"/>
    <col min="4" max="4" width="17.44140625" customWidth="1"/>
    <col min="5" max="5" width="1.33203125" customWidth="1"/>
    <col min="6" max="6" width="19.109375" customWidth="1"/>
    <col min="7" max="7" width="1.44140625" customWidth="1"/>
    <col min="8" max="8" width="17.33203125" customWidth="1"/>
    <col min="9" max="9" width="1.109375" customWidth="1"/>
    <col min="10" max="10" width="17.6640625" customWidth="1"/>
    <col min="11" max="11" width="1.33203125" customWidth="1"/>
    <col min="12" max="12" width="17.44140625" customWidth="1"/>
    <col min="13" max="13" width="1" customWidth="1"/>
    <col min="14" max="14" width="17.88671875" customWidth="1"/>
    <col min="15" max="15" width="1.88671875" customWidth="1"/>
    <col min="16" max="16" width="17.44140625" customWidth="1"/>
    <col min="17" max="17" width="1.109375" customWidth="1"/>
    <col min="18" max="18" width="18.33203125" customWidth="1"/>
    <col min="19" max="19" width="2" customWidth="1"/>
    <col min="20" max="20" width="2.6640625" customWidth="1"/>
    <col min="21" max="21" width="22.109375" customWidth="1"/>
    <col min="22" max="22" width="1.6640625" customWidth="1"/>
    <col min="23" max="23" width="20.6640625" customWidth="1"/>
    <col min="24" max="24" width="1.6640625" customWidth="1"/>
    <col min="25" max="25" width="19.6640625" customWidth="1"/>
    <col min="26" max="26" width="2" customWidth="1"/>
    <col min="27" max="27" width="19.6640625" customWidth="1"/>
    <col min="28" max="28" width="2" customWidth="1"/>
    <col min="29" max="29" width="19.6640625" customWidth="1"/>
    <col min="30" max="30" width="3.33203125" customWidth="1"/>
    <col min="31" max="31" width="19.109375" customWidth="1"/>
    <col min="32" max="32" width="3.33203125" customWidth="1"/>
    <col min="33" max="33" width="20" customWidth="1"/>
    <col min="34" max="34" width="3.33203125" customWidth="1"/>
    <col min="35" max="35" width="17" customWidth="1"/>
    <col min="36" max="36" width="3.33203125" customWidth="1"/>
    <col min="37" max="37" width="17.44140625" customWidth="1"/>
    <col min="38" max="38" width="3.33203125" customWidth="1"/>
    <col min="39" max="39" width="19.6640625" customWidth="1"/>
    <col min="40" max="40" width="2.6640625" customWidth="1"/>
    <col min="41" max="41" width="17.109375" style="5" customWidth="1"/>
  </cols>
  <sheetData>
    <row r="1" spans="1:41" x14ac:dyDescent="0.3">
      <c r="A1" s="4" t="s">
        <v>0</v>
      </c>
    </row>
    <row r="2" spans="1:41" x14ac:dyDescent="0.3">
      <c r="A2" s="4" t="s">
        <v>4</v>
      </c>
    </row>
    <row r="3" spans="1:41" x14ac:dyDescent="0.3">
      <c r="A3" s="4" t="s">
        <v>18</v>
      </c>
    </row>
    <row r="4" spans="1:41" x14ac:dyDescent="0.3">
      <c r="A4" s="4"/>
    </row>
    <row r="5" spans="1:41" ht="18" x14ac:dyDescent="0.35">
      <c r="A5" s="4"/>
      <c r="B5" s="6" t="s">
        <v>17</v>
      </c>
      <c r="C5" s="341" t="s">
        <v>105</v>
      </c>
      <c r="D5" s="341"/>
      <c r="E5" s="15"/>
      <c r="F5" s="15"/>
      <c r="G5" s="15"/>
      <c r="H5" s="15"/>
      <c r="I5" s="15"/>
      <c r="J5" s="15"/>
    </row>
    <row r="6" spans="1:41" x14ac:dyDescent="0.3">
      <c r="A6" s="4"/>
    </row>
    <row r="7" spans="1:41" ht="57.75" customHeight="1" x14ac:dyDescent="0.3">
      <c r="B7" s="338" t="s">
        <v>25</v>
      </c>
      <c r="C7" s="339"/>
      <c r="D7" s="339"/>
      <c r="E7" s="339"/>
      <c r="F7" s="339"/>
      <c r="G7" s="339"/>
      <c r="H7" s="339"/>
      <c r="I7" s="339"/>
      <c r="J7" s="339"/>
      <c r="K7" s="339"/>
      <c r="L7" s="339"/>
      <c r="M7" s="339"/>
      <c r="N7" s="339"/>
      <c r="O7" s="339"/>
      <c r="P7" s="339"/>
      <c r="Q7" s="339"/>
      <c r="R7" s="339"/>
      <c r="S7" s="340"/>
      <c r="T7" s="14"/>
      <c r="U7" s="14"/>
      <c r="V7" s="14"/>
      <c r="W7" s="14"/>
      <c r="X7" s="14"/>
      <c r="Y7" s="14"/>
      <c r="Z7" s="14"/>
      <c r="AA7" s="14"/>
      <c r="AB7" s="14"/>
      <c r="AC7" s="14"/>
      <c r="AD7" s="14"/>
      <c r="AE7" s="14"/>
      <c r="AF7" s="14"/>
      <c r="AG7" s="14"/>
      <c r="AH7" s="14"/>
      <c r="AI7" s="14"/>
      <c r="AJ7" s="14"/>
      <c r="AK7" s="14"/>
      <c r="AL7" s="14"/>
      <c r="AM7" s="14"/>
    </row>
    <row r="10" spans="1:41" x14ac:dyDescent="0.3">
      <c r="B10" s="337" t="s">
        <v>5</v>
      </c>
      <c r="C10" s="337"/>
      <c r="D10" s="337"/>
      <c r="E10" s="337"/>
      <c r="F10" s="337"/>
      <c r="G10" s="337"/>
      <c r="H10" s="337"/>
      <c r="I10" s="337"/>
      <c r="J10" s="337"/>
      <c r="K10" s="337"/>
      <c r="L10" s="337"/>
      <c r="M10" s="337"/>
      <c r="N10" s="337"/>
      <c r="O10" s="337"/>
      <c r="P10" s="337"/>
      <c r="Q10" s="337"/>
      <c r="R10" s="337"/>
      <c r="S10" s="337"/>
      <c r="T10" s="7"/>
      <c r="U10" s="337" t="s">
        <v>7</v>
      </c>
      <c r="V10" s="337"/>
      <c r="W10" s="337"/>
      <c r="X10" s="337"/>
      <c r="Y10" s="337"/>
      <c r="Z10" s="337"/>
      <c r="AA10" s="337"/>
      <c r="AB10" s="337"/>
      <c r="AC10" s="337"/>
      <c r="AD10" s="337"/>
      <c r="AE10" s="337"/>
      <c r="AF10" s="337"/>
      <c r="AG10" s="337"/>
      <c r="AH10" s="337"/>
      <c r="AI10" s="337"/>
      <c r="AJ10" s="337"/>
      <c r="AK10" s="337"/>
      <c r="AL10" s="337"/>
      <c r="AM10" s="337"/>
    </row>
    <row r="11" spans="1:41" x14ac:dyDescent="0.3">
      <c r="B11" s="13"/>
      <c r="C11" s="13"/>
      <c r="D11" s="13"/>
      <c r="E11" s="13"/>
      <c r="F11" s="13"/>
      <c r="G11" s="13"/>
      <c r="H11" s="13"/>
      <c r="I11" s="13"/>
      <c r="J11" s="13"/>
      <c r="K11" s="13"/>
      <c r="L11" s="13"/>
      <c r="M11" s="13"/>
      <c r="N11" s="13"/>
      <c r="O11" s="13"/>
      <c r="P11" s="13"/>
      <c r="Q11" s="13"/>
      <c r="R11" s="13"/>
      <c r="S11" s="13"/>
      <c r="T11" s="7"/>
      <c r="U11" s="13"/>
      <c r="V11" s="13"/>
      <c r="W11" s="13"/>
      <c r="X11" s="13"/>
      <c r="Y11" s="13"/>
      <c r="Z11" s="13"/>
      <c r="AA11" s="13"/>
      <c r="AB11" s="13"/>
      <c r="AC11" s="13"/>
      <c r="AD11" s="13"/>
      <c r="AE11" s="13"/>
      <c r="AF11" s="13"/>
      <c r="AG11" s="13"/>
      <c r="AH11" s="13"/>
      <c r="AI11" s="13"/>
      <c r="AJ11" s="13"/>
      <c r="AK11" s="13"/>
      <c r="AL11" s="13"/>
      <c r="AM11" s="13"/>
    </row>
    <row r="12" spans="1:41" x14ac:dyDescent="0.3">
      <c r="T12" s="7"/>
    </row>
    <row r="13" spans="1:41" ht="15" customHeight="1" x14ac:dyDescent="0.3">
      <c r="B13" s="3" t="s">
        <v>99</v>
      </c>
      <c r="F13" s="3" t="s">
        <v>100</v>
      </c>
      <c r="K13" s="8"/>
      <c r="L13" s="3"/>
      <c r="S13" s="8"/>
      <c r="T13" s="9"/>
      <c r="U13" s="3" t="s">
        <v>37</v>
      </c>
      <c r="W13" s="3" t="s">
        <v>37</v>
      </c>
      <c r="Y13" s="3" t="s">
        <v>90</v>
      </c>
      <c r="Z13" s="8"/>
      <c r="AA13" s="3" t="s">
        <v>38</v>
      </c>
      <c r="AB13" s="8"/>
      <c r="AC13" s="3" t="s">
        <v>80</v>
      </c>
      <c r="AD13" s="8"/>
      <c r="AE13" s="3" t="s">
        <v>91</v>
      </c>
      <c r="AF13" s="8"/>
      <c r="AG13" s="3" t="s">
        <v>93</v>
      </c>
      <c r="AH13" s="8"/>
      <c r="AI13" s="3" t="s">
        <v>94</v>
      </c>
      <c r="AJ13" s="8"/>
      <c r="AK13" s="3" t="s">
        <v>83</v>
      </c>
      <c r="AL13" s="8"/>
      <c r="AM13" s="3" t="s">
        <v>43</v>
      </c>
      <c r="AO13" s="333" t="s">
        <v>12</v>
      </c>
    </row>
    <row r="14" spans="1:41" ht="125.25" customHeight="1" x14ac:dyDescent="0.3">
      <c r="B14" s="10" t="s">
        <v>27</v>
      </c>
      <c r="E14" s="12"/>
      <c r="F14" s="10" t="s">
        <v>101</v>
      </c>
      <c r="G14" s="12"/>
      <c r="H14" s="12"/>
      <c r="I14" s="12"/>
      <c r="J14" s="12"/>
      <c r="K14" s="11"/>
      <c r="L14" s="10"/>
      <c r="M14" s="12"/>
      <c r="N14" s="12"/>
      <c r="S14" s="11"/>
      <c r="T14" s="9"/>
      <c r="U14" s="10" t="s">
        <v>40</v>
      </c>
      <c r="W14" s="10" t="s">
        <v>79</v>
      </c>
      <c r="Y14" s="10" t="s">
        <v>89</v>
      </c>
      <c r="Z14" s="11"/>
      <c r="AA14" s="10" t="s">
        <v>77</v>
      </c>
      <c r="AB14" s="11"/>
      <c r="AC14" s="10" t="s">
        <v>87</v>
      </c>
      <c r="AD14" s="11"/>
      <c r="AE14" s="10" t="s">
        <v>78</v>
      </c>
      <c r="AF14" s="11"/>
      <c r="AG14" s="10" t="s">
        <v>82</v>
      </c>
      <c r="AH14" s="11"/>
      <c r="AI14" s="10" t="s">
        <v>84</v>
      </c>
      <c r="AJ14" s="11"/>
      <c r="AK14" s="10" t="s">
        <v>88</v>
      </c>
      <c r="AL14" s="11"/>
      <c r="AM14" s="10" t="s">
        <v>42</v>
      </c>
      <c r="AO14" s="333"/>
    </row>
    <row r="15" spans="1:41" x14ac:dyDescent="0.3">
      <c r="B15" s="8"/>
      <c r="K15" s="8"/>
      <c r="L15" s="8"/>
      <c r="M15" s="8"/>
      <c r="N15" s="8"/>
      <c r="S15" s="8"/>
      <c r="T15" s="9"/>
      <c r="U15" s="8"/>
      <c r="Z15" s="8"/>
      <c r="AA15" s="8"/>
      <c r="AB15" s="8"/>
      <c r="AC15" s="8"/>
      <c r="AD15" s="8"/>
      <c r="AE15" s="8"/>
      <c r="AF15" s="8"/>
      <c r="AG15" s="8"/>
      <c r="AH15" s="8"/>
      <c r="AI15" s="8"/>
      <c r="AJ15" s="8"/>
      <c r="AK15" s="8"/>
      <c r="AL15" s="8"/>
      <c r="AM15" s="8"/>
    </row>
    <row r="16" spans="1:41" x14ac:dyDescent="0.3">
      <c r="B16" s="3" t="s">
        <v>11</v>
      </c>
      <c r="F16" s="3" t="s">
        <v>60</v>
      </c>
      <c r="H16" s="3" t="s">
        <v>62</v>
      </c>
      <c r="K16" s="8"/>
      <c r="L16" s="3" t="s">
        <v>95</v>
      </c>
      <c r="M16" s="8"/>
      <c r="N16" s="8"/>
      <c r="S16" s="8"/>
      <c r="T16" s="9"/>
      <c r="U16" s="3" t="s">
        <v>35</v>
      </c>
      <c r="W16" s="19"/>
      <c r="Y16" s="19"/>
      <c r="Z16" s="8"/>
      <c r="AA16" s="3" t="s">
        <v>36</v>
      </c>
      <c r="AB16" s="8"/>
      <c r="AC16" s="8"/>
      <c r="AD16" s="8"/>
      <c r="AE16" s="19"/>
      <c r="AF16" s="8"/>
      <c r="AG16" s="3" t="s">
        <v>92</v>
      </c>
      <c r="AH16" s="8"/>
      <c r="AI16" s="8"/>
      <c r="AJ16" s="8"/>
      <c r="AK16" s="8"/>
      <c r="AL16" s="8"/>
      <c r="AM16" s="8"/>
      <c r="AO16" s="333" t="s">
        <v>12</v>
      </c>
    </row>
    <row r="17" spans="2:41" ht="123" customHeight="1" x14ac:dyDescent="0.3">
      <c r="B17" s="10" t="s">
        <v>58</v>
      </c>
      <c r="F17" s="10" t="s">
        <v>86</v>
      </c>
      <c r="H17" s="10" t="s">
        <v>59</v>
      </c>
      <c r="K17" s="8"/>
      <c r="L17" s="10" t="s">
        <v>61</v>
      </c>
      <c r="M17" s="8"/>
      <c r="N17" s="8"/>
      <c r="S17" s="8"/>
      <c r="T17" s="9"/>
      <c r="U17" s="10" t="s">
        <v>63</v>
      </c>
      <c r="W17" s="12"/>
      <c r="Y17" s="12"/>
      <c r="Z17" s="8"/>
      <c r="AA17" s="10" t="s">
        <v>96</v>
      </c>
      <c r="AB17" s="8"/>
      <c r="AD17" s="8"/>
      <c r="AE17" s="12"/>
      <c r="AF17" s="8"/>
      <c r="AG17" s="10" t="s">
        <v>81</v>
      </c>
      <c r="AH17" s="8"/>
      <c r="AI17" s="8"/>
      <c r="AJ17" s="8"/>
      <c r="AK17" s="8"/>
      <c r="AL17" s="8"/>
      <c r="AM17" s="8"/>
      <c r="AO17" s="333"/>
    </row>
    <row r="18" spans="2:41" x14ac:dyDescent="0.3">
      <c r="T18" s="7"/>
    </row>
    <row r="19" spans="2:41" x14ac:dyDescent="0.3">
      <c r="B19" s="334" t="s">
        <v>6</v>
      </c>
      <c r="C19" s="334"/>
      <c r="D19" s="334"/>
      <c r="E19" s="334"/>
      <c r="F19" s="334"/>
      <c r="G19" s="334"/>
      <c r="H19" s="334"/>
      <c r="I19" s="334"/>
      <c r="J19" s="334"/>
      <c r="K19" s="334"/>
      <c r="L19" s="334"/>
      <c r="M19" s="334"/>
      <c r="N19" s="334"/>
      <c r="O19" s="334"/>
      <c r="P19" s="334"/>
      <c r="Q19" s="334"/>
      <c r="R19" s="334"/>
      <c r="S19" s="334"/>
      <c r="T19" s="7"/>
      <c r="U19" s="334" t="s">
        <v>8</v>
      </c>
      <c r="V19" s="334"/>
      <c r="W19" s="334"/>
      <c r="X19" s="334"/>
      <c r="Y19" s="334"/>
      <c r="Z19" s="334"/>
      <c r="AA19" s="334"/>
      <c r="AB19" s="334"/>
      <c r="AC19" s="334"/>
      <c r="AD19" s="334"/>
      <c r="AE19" s="334"/>
      <c r="AF19" s="334"/>
      <c r="AG19" s="334"/>
      <c r="AH19" s="334"/>
      <c r="AI19" s="334"/>
      <c r="AJ19" s="334"/>
      <c r="AK19" s="334"/>
      <c r="AL19" s="334"/>
      <c r="AM19" s="334"/>
      <c r="AO19" s="333" t="s">
        <v>13</v>
      </c>
    </row>
    <row r="20" spans="2:41" ht="40.5" customHeight="1" x14ac:dyDescent="0.3">
      <c r="B20" s="335" t="s">
        <v>97</v>
      </c>
      <c r="C20" s="335"/>
      <c r="D20" s="335"/>
      <c r="E20" s="335"/>
      <c r="F20" s="335"/>
      <c r="G20" s="335"/>
      <c r="H20" s="335"/>
      <c r="I20" s="335"/>
      <c r="J20" s="335"/>
      <c r="K20" s="336"/>
      <c r="L20" s="336"/>
      <c r="M20" s="336"/>
      <c r="N20" s="336"/>
      <c r="O20" s="336"/>
      <c r="P20" s="336"/>
      <c r="Q20" s="336"/>
      <c r="R20" s="336"/>
      <c r="S20" s="336"/>
      <c r="T20" s="7"/>
      <c r="U20" s="335" t="s">
        <v>102</v>
      </c>
      <c r="V20" s="335"/>
      <c r="W20" s="335"/>
      <c r="X20" s="335"/>
      <c r="Y20" s="335"/>
      <c r="Z20" s="336"/>
      <c r="AA20" s="336"/>
      <c r="AB20" s="336"/>
      <c r="AC20" s="336"/>
      <c r="AD20" s="336"/>
      <c r="AE20" s="336"/>
      <c r="AF20" s="336"/>
      <c r="AG20" s="336"/>
      <c r="AH20" s="336"/>
      <c r="AI20" s="336"/>
      <c r="AJ20" s="336"/>
      <c r="AK20" s="336"/>
      <c r="AL20" s="336"/>
      <c r="AM20" s="336"/>
      <c r="AO20" s="333"/>
    </row>
    <row r="21" spans="2:41" x14ac:dyDescent="0.3">
      <c r="T21" s="7"/>
    </row>
    <row r="22" spans="2:41" s="5" customFormat="1" ht="28.8" x14ac:dyDescent="0.3">
      <c r="B22" s="2" t="s">
        <v>9</v>
      </c>
      <c r="F22" s="2" t="s">
        <v>10</v>
      </c>
      <c r="K22" s="17"/>
      <c r="L22" s="2" t="s">
        <v>51</v>
      </c>
      <c r="S22" s="17"/>
      <c r="T22" s="18"/>
      <c r="U22" s="2" t="s">
        <v>28</v>
      </c>
      <c r="Z22" s="17"/>
      <c r="AA22" s="2" t="s">
        <v>29</v>
      </c>
      <c r="AB22" s="17"/>
      <c r="AC22" s="17"/>
      <c r="AD22" s="17"/>
      <c r="AE22" s="17"/>
      <c r="AF22" s="17"/>
      <c r="AG22" s="2" t="s">
        <v>67</v>
      </c>
      <c r="AH22" s="17"/>
      <c r="AI22" s="17"/>
      <c r="AJ22" s="17"/>
      <c r="AK22" s="17"/>
      <c r="AL22" s="17"/>
      <c r="AM22" s="17"/>
      <c r="AO22" s="333" t="s">
        <v>14</v>
      </c>
    </row>
    <row r="23" spans="2:41" ht="154.5" customHeight="1" x14ac:dyDescent="0.3">
      <c r="B23" s="10" t="s">
        <v>98</v>
      </c>
      <c r="C23" s="12"/>
      <c r="D23" s="12"/>
      <c r="E23" s="12"/>
      <c r="F23" s="10" t="s">
        <v>103</v>
      </c>
      <c r="K23" s="8"/>
      <c r="L23" s="10" t="s">
        <v>26</v>
      </c>
      <c r="M23" s="12"/>
      <c r="N23" s="12"/>
      <c r="O23" s="12"/>
      <c r="P23" s="12"/>
      <c r="Q23" s="12"/>
      <c r="R23" s="12"/>
      <c r="S23" s="8"/>
      <c r="T23" s="9"/>
      <c r="U23" s="10" t="s">
        <v>76</v>
      </c>
      <c r="Z23" s="8"/>
      <c r="AA23" s="10" t="s">
        <v>104</v>
      </c>
      <c r="AB23" s="8"/>
      <c r="AC23" s="8"/>
      <c r="AD23" s="8"/>
      <c r="AE23" s="8"/>
      <c r="AF23" s="8"/>
      <c r="AG23" s="10" t="s">
        <v>39</v>
      </c>
      <c r="AH23" s="8"/>
      <c r="AI23" s="8"/>
      <c r="AJ23" s="8"/>
      <c r="AK23" s="8"/>
      <c r="AL23" s="8"/>
      <c r="AM23" s="8"/>
      <c r="AO23" s="333"/>
    </row>
    <row r="24" spans="2:41" x14ac:dyDescent="0.3">
      <c r="B24" s="8"/>
      <c r="C24" s="8"/>
      <c r="D24" s="8"/>
      <c r="E24" s="8"/>
      <c r="F24" s="8"/>
      <c r="H24" s="8"/>
      <c r="I24" s="8"/>
      <c r="J24" s="8"/>
      <c r="K24" s="8"/>
      <c r="L24" s="8"/>
      <c r="M24" s="8"/>
      <c r="N24" s="8"/>
      <c r="O24" s="8"/>
      <c r="P24" s="8"/>
      <c r="Q24" s="8"/>
      <c r="R24" s="8"/>
      <c r="S24" s="8"/>
      <c r="T24" s="9"/>
      <c r="U24" s="8"/>
      <c r="V24" s="8"/>
      <c r="W24" s="8"/>
      <c r="X24" s="8"/>
      <c r="Y24" s="8"/>
      <c r="Z24" s="8"/>
      <c r="AA24" s="8"/>
      <c r="AB24" s="8"/>
      <c r="AC24" s="8"/>
      <c r="AD24" s="8"/>
      <c r="AE24" s="8"/>
      <c r="AF24" s="8"/>
      <c r="AG24" s="8"/>
      <c r="AH24" s="8"/>
      <c r="AI24" s="8"/>
      <c r="AJ24" s="8"/>
      <c r="AK24" s="8"/>
      <c r="AL24" s="8"/>
      <c r="AM24" s="8"/>
    </row>
    <row r="25" spans="2:41" ht="30.75" customHeight="1" x14ac:dyDescent="0.3">
      <c r="B25" s="2" t="s">
        <v>44</v>
      </c>
      <c r="C25" s="8"/>
      <c r="D25" s="1" t="s">
        <v>45</v>
      </c>
      <c r="E25" s="8"/>
      <c r="F25" s="1" t="s">
        <v>46</v>
      </c>
      <c r="H25" s="1" t="s">
        <v>47</v>
      </c>
      <c r="I25" s="8"/>
      <c r="J25" s="1" t="s">
        <v>48</v>
      </c>
      <c r="K25" s="8"/>
      <c r="L25" s="1" t="s">
        <v>52</v>
      </c>
      <c r="M25" s="8"/>
      <c r="N25" s="1" t="s">
        <v>53</v>
      </c>
      <c r="O25" s="8"/>
      <c r="P25" s="1" t="s">
        <v>54</v>
      </c>
      <c r="Q25" s="8"/>
      <c r="R25" s="1" t="s">
        <v>56</v>
      </c>
      <c r="S25" s="8"/>
      <c r="T25" s="9"/>
      <c r="U25" s="1" t="s">
        <v>30</v>
      </c>
      <c r="V25" s="8"/>
      <c r="W25" s="1" t="s">
        <v>31</v>
      </c>
      <c r="X25" s="8"/>
      <c r="Z25" s="8"/>
      <c r="AA25" s="1" t="s">
        <v>32</v>
      </c>
      <c r="AB25" s="8"/>
      <c r="AC25" s="1" t="s">
        <v>33</v>
      </c>
      <c r="AD25" s="8"/>
      <c r="AE25" s="1" t="s">
        <v>34</v>
      </c>
      <c r="AF25" s="8"/>
      <c r="AG25" s="1" t="s">
        <v>68</v>
      </c>
      <c r="AH25" s="8"/>
      <c r="AI25" s="1" t="s">
        <v>69</v>
      </c>
      <c r="AJ25" s="8"/>
      <c r="AK25" s="1" t="s">
        <v>72</v>
      </c>
      <c r="AL25" s="8"/>
      <c r="AM25" s="1" t="s">
        <v>73</v>
      </c>
      <c r="AO25" s="333" t="s">
        <v>15</v>
      </c>
    </row>
    <row r="26" spans="2:41" ht="159.75" customHeight="1" x14ac:dyDescent="0.3">
      <c r="B26" s="10" t="s">
        <v>19</v>
      </c>
      <c r="C26" s="8"/>
      <c r="D26" s="10" t="s">
        <v>20</v>
      </c>
      <c r="E26" s="12"/>
      <c r="F26" s="10" t="s">
        <v>65</v>
      </c>
      <c r="H26" s="10" t="s">
        <v>49</v>
      </c>
      <c r="I26" s="12"/>
      <c r="J26" s="10" t="s">
        <v>50</v>
      </c>
      <c r="K26" s="8"/>
      <c r="L26" s="10" t="s">
        <v>21</v>
      </c>
      <c r="M26" s="12"/>
      <c r="N26" s="10" t="s">
        <v>55</v>
      </c>
      <c r="O26" s="8"/>
      <c r="P26" s="10" t="s">
        <v>22</v>
      </c>
      <c r="Q26" s="12"/>
      <c r="R26" s="10" t="s">
        <v>57</v>
      </c>
      <c r="S26" s="8"/>
      <c r="T26" s="9"/>
      <c r="U26" s="10" t="s">
        <v>23</v>
      </c>
      <c r="V26" s="8"/>
      <c r="W26" s="10" t="s">
        <v>24</v>
      </c>
      <c r="X26" s="8"/>
      <c r="Z26" s="8"/>
      <c r="AA26" s="10" t="s">
        <v>64</v>
      </c>
      <c r="AB26" s="8"/>
      <c r="AC26" s="10" t="s">
        <v>66</v>
      </c>
      <c r="AD26" s="8"/>
      <c r="AE26" s="10" t="s">
        <v>70</v>
      </c>
      <c r="AF26" s="8"/>
      <c r="AG26" s="10" t="s">
        <v>71</v>
      </c>
      <c r="AH26" s="8"/>
      <c r="AI26" s="10" t="s">
        <v>85</v>
      </c>
      <c r="AJ26" s="8"/>
      <c r="AK26" s="10" t="s">
        <v>74</v>
      </c>
      <c r="AL26" s="8"/>
      <c r="AM26" s="10" t="s">
        <v>75</v>
      </c>
      <c r="AO26" s="333"/>
    </row>
    <row r="27" spans="2:41" x14ac:dyDescent="0.3">
      <c r="C27" s="8"/>
      <c r="V27" s="8"/>
      <c r="W27" s="8"/>
      <c r="X27" s="8"/>
    </row>
    <row r="28" spans="2:41" x14ac:dyDescent="0.3">
      <c r="C28" s="8"/>
      <c r="V28" s="8"/>
      <c r="W28" s="8"/>
      <c r="X28" s="8"/>
    </row>
    <row r="29" spans="2:41" ht="78.75" customHeight="1" x14ac:dyDescent="0.3">
      <c r="B29" s="10" t="s">
        <v>41</v>
      </c>
    </row>
    <row r="44" spans="6:6" x14ac:dyDescent="0.3">
      <c r="F44" s="16">
        <f>200/46000000</f>
        <v>4.3478260869565214E-6</v>
      </c>
    </row>
  </sheetData>
  <mergeCells count="13">
    <mergeCell ref="U10:AM10"/>
    <mergeCell ref="U19:AM19"/>
    <mergeCell ref="U20:AM20"/>
    <mergeCell ref="B7:S7"/>
    <mergeCell ref="C5:D5"/>
    <mergeCell ref="B10:S10"/>
    <mergeCell ref="AO22:AO23"/>
    <mergeCell ref="AO25:AO26"/>
    <mergeCell ref="AO16:AO17"/>
    <mergeCell ref="AO13:AO14"/>
    <mergeCell ref="B19:S19"/>
    <mergeCell ref="B20:S20"/>
    <mergeCell ref="AO19:AO20"/>
  </mergeCells>
  <printOptions horizontalCentered="1"/>
  <pageMargins left="0.39370078740157483" right="0.39370078740157483" top="0.55118110236220474" bottom="0.39370078740157483" header="0.31496062992125984" footer="0.31496062992125984"/>
  <pageSetup paperSize="119" scale="70" orientation="portrait"/>
  <colBreaks count="1" manualBreakCount="1">
    <brk id="19" max="1048575" man="1"/>
  </colBreak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H111"/>
  <sheetViews>
    <sheetView tabSelected="1" showWhiteSpace="0" topLeftCell="T1" zoomScale="60" zoomScaleNormal="60" zoomScaleSheetLayoutView="90" zoomScalePageLayoutView="70" workbookViewId="0">
      <selection activeCell="AH1" sqref="AH1:AH3"/>
    </sheetView>
  </sheetViews>
  <sheetFormatPr baseColWidth="10" defaultColWidth="30.44140625" defaultRowHeight="14.4" x14ac:dyDescent="0.3"/>
  <cols>
    <col min="1" max="1" width="37.33203125" style="42" customWidth="1"/>
    <col min="2" max="3" width="29.5546875" style="42" customWidth="1"/>
    <col min="4" max="5" width="20.5546875" style="42" bestFit="1" customWidth="1"/>
    <col min="6" max="6" width="16.88671875" style="57" bestFit="1" customWidth="1"/>
    <col min="7" max="7" width="18.5546875" style="57" bestFit="1" customWidth="1"/>
    <col min="8" max="8" width="18.6640625" style="42" bestFit="1" customWidth="1"/>
    <col min="9" max="9" width="25.33203125" style="42" bestFit="1" customWidth="1"/>
    <col min="10" max="10" width="18.6640625" style="42" bestFit="1" customWidth="1"/>
    <col min="11" max="11" width="23.5546875" style="42" bestFit="1" customWidth="1"/>
    <col min="12" max="16" width="18.5546875" style="42" bestFit="1" customWidth="1"/>
    <col min="17" max="17" width="23.88671875" style="42" bestFit="1" customWidth="1"/>
    <col min="18" max="19" width="18.5546875" style="42" bestFit="1" customWidth="1"/>
    <col min="20" max="20" width="25.5546875" style="42" bestFit="1" customWidth="1"/>
    <col min="21" max="21" width="17.5546875" style="42" bestFit="1" customWidth="1"/>
    <col min="22" max="22" width="18.5546875" style="42" bestFit="1" customWidth="1"/>
    <col min="23" max="23" width="17.5546875" style="42" bestFit="1" customWidth="1"/>
    <col min="24" max="24" width="16.33203125" style="42" customWidth="1"/>
    <col min="25" max="25" width="19.6640625" style="42" customWidth="1"/>
    <col min="26" max="27" width="18.5546875" style="42" customWidth="1"/>
    <col min="28" max="28" width="16.5546875" style="42" customWidth="1"/>
    <col min="29" max="29" width="20" style="42" customWidth="1"/>
    <col min="30" max="30" width="16.6640625" style="42" customWidth="1"/>
    <col min="31" max="31" width="19.5546875" style="42" customWidth="1"/>
    <col min="32" max="32" width="17" style="42" customWidth="1"/>
    <col min="33" max="33" width="38" style="42" customWidth="1"/>
    <col min="34" max="16384" width="30.44140625" style="42"/>
  </cols>
  <sheetData>
    <row r="1" spans="1:34" s="59" customFormat="1" ht="29.25" customHeight="1" x14ac:dyDescent="0.35">
      <c r="A1" s="349"/>
      <c r="B1" s="352" t="s">
        <v>290</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8" t="s">
        <v>296</v>
      </c>
      <c r="AG1" s="359"/>
      <c r="AH1" s="128" t="s">
        <v>299</v>
      </c>
    </row>
    <row r="2" spans="1:34" s="59" customFormat="1" ht="29.25" customHeight="1" x14ac:dyDescent="0.35">
      <c r="A2" s="350"/>
      <c r="B2" s="354"/>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60" t="s">
        <v>297</v>
      </c>
      <c r="AG2" s="361"/>
      <c r="AH2" s="129">
        <v>3</v>
      </c>
    </row>
    <row r="3" spans="1:34" s="59" customFormat="1" ht="29.25" customHeight="1" thickBot="1" x14ac:dyDescent="0.4">
      <c r="A3" s="351"/>
      <c r="B3" s="356"/>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60" t="s">
        <v>298</v>
      </c>
      <c r="AG3" s="361"/>
      <c r="AH3" s="130">
        <v>45028</v>
      </c>
    </row>
    <row r="4" spans="1:34" s="58" customFormat="1" ht="13.8" thickBot="1" x14ac:dyDescent="0.35">
      <c r="A4" s="345"/>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row>
    <row r="5" spans="1:34" ht="34.5" customHeight="1" thickBot="1" x14ac:dyDescent="0.35">
      <c r="A5" s="99" t="s">
        <v>1</v>
      </c>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8"/>
    </row>
    <row r="6" spans="1:34" ht="52.8" thickBot="1" x14ac:dyDescent="0.35">
      <c r="A6" s="87" t="s">
        <v>2</v>
      </c>
      <c r="B6" s="86" t="s">
        <v>133</v>
      </c>
      <c r="C6" s="101" t="s">
        <v>226</v>
      </c>
      <c r="D6" s="102" t="s">
        <v>300</v>
      </c>
      <c r="E6" s="89" t="s">
        <v>206</v>
      </c>
      <c r="F6" s="104" t="s">
        <v>145</v>
      </c>
      <c r="G6" s="89" t="s">
        <v>207</v>
      </c>
      <c r="H6" s="104" t="s">
        <v>146</v>
      </c>
      <c r="I6" s="89" t="s">
        <v>208</v>
      </c>
      <c r="J6" s="104" t="s">
        <v>147</v>
      </c>
      <c r="K6" s="89" t="s">
        <v>209</v>
      </c>
      <c r="L6" s="104" t="s">
        <v>148</v>
      </c>
      <c r="M6" s="105" t="s">
        <v>247</v>
      </c>
      <c r="N6" s="104" t="s">
        <v>149</v>
      </c>
      <c r="O6" s="105" t="s">
        <v>210</v>
      </c>
      <c r="P6" s="104" t="s">
        <v>150</v>
      </c>
      <c r="Q6" s="105" t="s">
        <v>248</v>
      </c>
      <c r="R6" s="104" t="s">
        <v>151</v>
      </c>
      <c r="S6" s="105" t="s">
        <v>249</v>
      </c>
      <c r="T6" s="104" t="s">
        <v>152</v>
      </c>
      <c r="U6" s="105" t="s">
        <v>250</v>
      </c>
      <c r="V6" s="104" t="s">
        <v>153</v>
      </c>
      <c r="W6" s="105" t="s">
        <v>251</v>
      </c>
      <c r="X6" s="104" t="s">
        <v>154</v>
      </c>
      <c r="Y6" s="105" t="s">
        <v>252</v>
      </c>
      <c r="Z6" s="104" t="s">
        <v>155</v>
      </c>
      <c r="AA6" s="105" t="s">
        <v>253</v>
      </c>
      <c r="AB6" s="103" t="s">
        <v>156</v>
      </c>
      <c r="AC6" s="105" t="s">
        <v>211</v>
      </c>
      <c r="AD6" s="104" t="s">
        <v>292</v>
      </c>
      <c r="AE6" s="105" t="s">
        <v>157</v>
      </c>
      <c r="AF6" s="104" t="s">
        <v>293</v>
      </c>
      <c r="AG6" s="113" t="s">
        <v>294</v>
      </c>
      <c r="AH6" s="102" t="s">
        <v>162</v>
      </c>
    </row>
    <row r="7" spans="1:34" ht="16.2" x14ac:dyDescent="0.3">
      <c r="A7" s="362"/>
      <c r="B7" s="364"/>
      <c r="C7" s="127"/>
      <c r="D7" s="131"/>
      <c r="E7" s="132"/>
      <c r="F7" s="133"/>
      <c r="G7" s="134"/>
      <c r="H7" s="135"/>
      <c r="I7" s="136"/>
      <c r="J7" s="135"/>
      <c r="K7" s="136"/>
      <c r="L7" s="133"/>
      <c r="M7" s="134"/>
      <c r="N7" s="133"/>
      <c r="O7" s="134"/>
      <c r="P7" s="133"/>
      <c r="Q7" s="134"/>
      <c r="R7" s="133"/>
      <c r="S7" s="134"/>
      <c r="T7" s="133"/>
      <c r="U7" s="134"/>
      <c r="V7" s="133"/>
      <c r="W7" s="134"/>
      <c r="X7" s="133"/>
      <c r="Y7" s="134"/>
      <c r="Z7" s="133"/>
      <c r="AA7" s="134"/>
      <c r="AB7" s="137"/>
      <c r="AC7" s="138"/>
      <c r="AD7" s="119"/>
      <c r="AE7" s="138"/>
      <c r="AF7" s="118"/>
      <c r="AG7" s="114"/>
      <c r="AH7" s="69"/>
    </row>
    <row r="8" spans="1:34" ht="16.8" thickBot="1" x14ac:dyDescent="0.35">
      <c r="A8" s="363"/>
      <c r="B8" s="365"/>
      <c r="C8" s="71"/>
      <c r="D8" s="139"/>
      <c r="E8" s="140"/>
      <c r="F8" s="141"/>
      <c r="G8" s="142"/>
      <c r="H8" s="143"/>
      <c r="I8" s="144"/>
      <c r="J8" s="143"/>
      <c r="K8" s="144"/>
      <c r="L8" s="141"/>
      <c r="M8" s="142"/>
      <c r="N8" s="141"/>
      <c r="O8" s="142"/>
      <c r="P8" s="141"/>
      <c r="Q8" s="142"/>
      <c r="R8" s="141"/>
      <c r="S8" s="142"/>
      <c r="T8" s="141"/>
      <c r="U8" s="142"/>
      <c r="V8" s="141"/>
      <c r="W8" s="142"/>
      <c r="X8" s="141"/>
      <c r="Y8" s="142"/>
      <c r="Z8" s="141"/>
      <c r="AA8" s="142"/>
      <c r="AB8" s="145"/>
      <c r="AC8" s="146"/>
      <c r="AD8" s="117"/>
      <c r="AE8" s="146"/>
      <c r="AF8" s="117"/>
      <c r="AG8" s="115"/>
      <c r="AH8" s="70"/>
    </row>
    <row r="9" spans="1:34" ht="52.8" thickBot="1" x14ac:dyDescent="0.35">
      <c r="A9" s="87" t="s">
        <v>3</v>
      </c>
      <c r="B9" s="86" t="s">
        <v>133</v>
      </c>
      <c r="C9" s="101" t="s">
        <v>226</v>
      </c>
      <c r="D9" s="102" t="s">
        <v>300</v>
      </c>
      <c r="E9" s="89" t="s">
        <v>206</v>
      </c>
      <c r="F9" s="104" t="s">
        <v>145</v>
      </c>
      <c r="G9" s="89" t="s">
        <v>207</v>
      </c>
      <c r="H9" s="104" t="s">
        <v>146</v>
      </c>
      <c r="I9" s="89" t="s">
        <v>208</v>
      </c>
      <c r="J9" s="104" t="s">
        <v>147</v>
      </c>
      <c r="K9" s="89" t="s">
        <v>209</v>
      </c>
      <c r="L9" s="104" t="s">
        <v>148</v>
      </c>
      <c r="M9" s="105" t="s">
        <v>247</v>
      </c>
      <c r="N9" s="104" t="s">
        <v>149</v>
      </c>
      <c r="O9" s="105" t="s">
        <v>210</v>
      </c>
      <c r="P9" s="104" t="s">
        <v>150</v>
      </c>
      <c r="Q9" s="105" t="s">
        <v>248</v>
      </c>
      <c r="R9" s="104" t="s">
        <v>151</v>
      </c>
      <c r="S9" s="105" t="s">
        <v>249</v>
      </c>
      <c r="T9" s="104" t="s">
        <v>152</v>
      </c>
      <c r="U9" s="105" t="s">
        <v>250</v>
      </c>
      <c r="V9" s="104" t="s">
        <v>153</v>
      </c>
      <c r="W9" s="105" t="s">
        <v>251</v>
      </c>
      <c r="X9" s="104" t="s">
        <v>154</v>
      </c>
      <c r="Y9" s="105" t="s">
        <v>252</v>
      </c>
      <c r="Z9" s="104" t="s">
        <v>155</v>
      </c>
      <c r="AA9" s="105" t="s">
        <v>253</v>
      </c>
      <c r="AB9" s="103" t="s">
        <v>156</v>
      </c>
      <c r="AC9" s="105" t="s">
        <v>211</v>
      </c>
      <c r="AD9" s="104" t="s">
        <v>292</v>
      </c>
      <c r="AE9" s="105" t="s">
        <v>157</v>
      </c>
      <c r="AF9" s="104" t="s">
        <v>293</v>
      </c>
      <c r="AG9" s="113" t="s">
        <v>294</v>
      </c>
      <c r="AH9" s="102" t="s">
        <v>162</v>
      </c>
    </row>
    <row r="10" spans="1:34" ht="16.2" x14ac:dyDescent="0.3">
      <c r="A10" s="362"/>
      <c r="B10" s="364"/>
      <c r="C10" s="127"/>
      <c r="D10" s="131"/>
      <c r="E10" s="132"/>
      <c r="F10" s="133"/>
      <c r="G10" s="134"/>
      <c r="H10" s="135"/>
      <c r="I10" s="136"/>
      <c r="J10" s="147"/>
      <c r="K10" s="148"/>
      <c r="L10" s="135"/>
      <c r="M10" s="136"/>
      <c r="N10" s="135"/>
      <c r="O10" s="136"/>
      <c r="P10" s="133"/>
      <c r="Q10" s="134"/>
      <c r="R10" s="133"/>
      <c r="S10" s="134"/>
      <c r="T10" s="133"/>
      <c r="U10" s="134"/>
      <c r="V10" s="133"/>
      <c r="W10" s="134"/>
      <c r="X10" s="133"/>
      <c r="Y10" s="134"/>
      <c r="Z10" s="133"/>
      <c r="AA10" s="134"/>
      <c r="AB10" s="137"/>
      <c r="AC10" s="149"/>
      <c r="AD10" s="117"/>
      <c r="AE10" s="149"/>
      <c r="AF10" s="117"/>
      <c r="AG10" s="114"/>
      <c r="AH10" s="69"/>
    </row>
    <row r="11" spans="1:34" ht="16.2" x14ac:dyDescent="0.3">
      <c r="A11" s="366"/>
      <c r="B11" s="367"/>
      <c r="C11" s="71"/>
      <c r="D11" s="139"/>
      <c r="E11" s="140"/>
      <c r="F11" s="141"/>
      <c r="G11" s="142"/>
      <c r="H11" s="143"/>
      <c r="I11" s="144"/>
      <c r="J11" s="150"/>
      <c r="K11" s="151"/>
      <c r="L11" s="143"/>
      <c r="M11" s="144"/>
      <c r="N11" s="143"/>
      <c r="O11" s="144"/>
      <c r="P11" s="141"/>
      <c r="Q11" s="142"/>
      <c r="R11" s="141"/>
      <c r="S11" s="142"/>
      <c r="T11" s="141"/>
      <c r="U11" s="142"/>
      <c r="V11" s="141"/>
      <c r="W11" s="142"/>
      <c r="X11" s="141"/>
      <c r="Y11" s="142"/>
      <c r="Z11" s="141"/>
      <c r="AA11" s="142"/>
      <c r="AB11" s="145"/>
      <c r="AC11" s="146"/>
      <c r="AD11" s="117"/>
      <c r="AE11" s="146"/>
      <c r="AF11" s="117"/>
      <c r="AG11" s="158"/>
      <c r="AH11" s="70"/>
    </row>
    <row r="12" spans="1:34" ht="16.2" x14ac:dyDescent="0.3">
      <c r="A12" s="366"/>
      <c r="B12" s="368"/>
      <c r="C12" s="71"/>
      <c r="D12" s="139"/>
      <c r="E12" s="140"/>
      <c r="F12" s="141"/>
      <c r="G12" s="142"/>
      <c r="H12" s="143"/>
      <c r="I12" s="144"/>
      <c r="J12" s="150"/>
      <c r="K12" s="151"/>
      <c r="L12" s="143"/>
      <c r="M12" s="144"/>
      <c r="N12" s="143"/>
      <c r="O12" s="144"/>
      <c r="P12" s="141"/>
      <c r="Q12" s="142"/>
      <c r="R12" s="141"/>
      <c r="S12" s="142"/>
      <c r="T12" s="141"/>
      <c r="U12" s="142"/>
      <c r="V12" s="141"/>
      <c r="W12" s="142"/>
      <c r="X12" s="141"/>
      <c r="Y12" s="142"/>
      <c r="Z12" s="141"/>
      <c r="AA12" s="142"/>
      <c r="AB12" s="145"/>
      <c r="AC12" s="146"/>
      <c r="AD12" s="117"/>
      <c r="AE12" s="146"/>
      <c r="AF12" s="117"/>
      <c r="AG12" s="158"/>
      <c r="AH12" s="70"/>
    </row>
    <row r="13" spans="1:34" ht="16.2" x14ac:dyDescent="0.3">
      <c r="A13" s="366"/>
      <c r="B13" s="369"/>
      <c r="C13" s="71"/>
      <c r="D13" s="153"/>
      <c r="E13" s="140"/>
      <c r="F13" s="141"/>
      <c r="G13" s="142"/>
      <c r="H13" s="143"/>
      <c r="I13" s="144"/>
      <c r="J13" s="150"/>
      <c r="K13" s="151"/>
      <c r="L13" s="143"/>
      <c r="M13" s="144"/>
      <c r="N13" s="143"/>
      <c r="O13" s="144"/>
      <c r="P13" s="141"/>
      <c r="Q13" s="142"/>
      <c r="R13" s="141"/>
      <c r="S13" s="142"/>
      <c r="T13" s="141"/>
      <c r="U13" s="142"/>
      <c r="V13" s="141"/>
      <c r="W13" s="142"/>
      <c r="X13" s="141"/>
      <c r="Y13" s="142"/>
      <c r="Z13" s="141"/>
      <c r="AA13" s="142"/>
      <c r="AB13" s="141"/>
      <c r="AC13" s="146"/>
      <c r="AD13" s="117"/>
      <c r="AE13" s="146"/>
      <c r="AF13" s="117"/>
      <c r="AG13" s="158"/>
      <c r="AH13" s="70"/>
    </row>
    <row r="14" spans="1:34" ht="16.2" x14ac:dyDescent="0.3">
      <c r="A14" s="366"/>
      <c r="B14" s="368"/>
      <c r="C14" s="71"/>
      <c r="D14" s="152"/>
      <c r="E14" s="132"/>
      <c r="F14" s="131"/>
      <c r="G14" s="132"/>
      <c r="H14" s="147"/>
      <c r="I14" s="148"/>
      <c r="J14" s="147"/>
      <c r="K14" s="148"/>
      <c r="L14" s="133"/>
      <c r="M14" s="134"/>
      <c r="N14" s="135"/>
      <c r="O14" s="136"/>
      <c r="P14" s="133"/>
      <c r="Q14" s="134"/>
      <c r="R14" s="133"/>
      <c r="S14" s="134"/>
      <c r="T14" s="133"/>
      <c r="U14" s="134"/>
      <c r="V14" s="133"/>
      <c r="W14" s="134"/>
      <c r="X14" s="133"/>
      <c r="Y14" s="134"/>
      <c r="Z14" s="133"/>
      <c r="AA14" s="134"/>
      <c r="AB14" s="137"/>
      <c r="AC14" s="149"/>
      <c r="AD14" s="117"/>
      <c r="AE14" s="149"/>
      <c r="AF14" s="117"/>
      <c r="AG14" s="114"/>
      <c r="AH14" s="69"/>
    </row>
    <row r="15" spans="1:34" ht="16.2" x14ac:dyDescent="0.3">
      <c r="A15" s="366"/>
      <c r="B15" s="369"/>
      <c r="C15" s="71"/>
      <c r="D15" s="153"/>
      <c r="E15" s="140"/>
      <c r="F15" s="139"/>
      <c r="G15" s="140"/>
      <c r="H15" s="150"/>
      <c r="I15" s="151"/>
      <c r="J15" s="150"/>
      <c r="K15" s="151"/>
      <c r="L15" s="141"/>
      <c r="M15" s="142"/>
      <c r="N15" s="143"/>
      <c r="O15" s="144"/>
      <c r="P15" s="141"/>
      <c r="Q15" s="142"/>
      <c r="R15" s="141"/>
      <c r="S15" s="142"/>
      <c r="T15" s="141"/>
      <c r="U15" s="142"/>
      <c r="V15" s="141"/>
      <c r="W15" s="142"/>
      <c r="X15" s="141"/>
      <c r="Y15" s="142"/>
      <c r="Z15" s="141"/>
      <c r="AA15" s="142"/>
      <c r="AB15" s="145"/>
      <c r="AC15" s="146"/>
      <c r="AD15" s="117"/>
      <c r="AE15" s="146"/>
      <c r="AF15" s="117"/>
      <c r="AG15" s="158"/>
      <c r="AH15" s="76"/>
    </row>
    <row r="16" spans="1:34" ht="16.8" thickBot="1" x14ac:dyDescent="0.35">
      <c r="A16" s="363"/>
      <c r="B16" s="365"/>
      <c r="C16" s="98"/>
      <c r="D16" s="153"/>
      <c r="E16" s="140"/>
      <c r="F16" s="139"/>
      <c r="G16" s="140"/>
      <c r="H16" s="150"/>
      <c r="I16" s="151"/>
      <c r="J16" s="150"/>
      <c r="K16" s="151"/>
      <c r="L16" s="141"/>
      <c r="M16" s="142"/>
      <c r="N16" s="143"/>
      <c r="O16" s="144"/>
      <c r="P16" s="141"/>
      <c r="Q16" s="142"/>
      <c r="R16" s="141"/>
      <c r="S16" s="142"/>
      <c r="T16" s="141"/>
      <c r="U16" s="142"/>
      <c r="V16" s="141"/>
      <c r="W16" s="142"/>
      <c r="X16" s="141"/>
      <c r="Y16" s="142"/>
      <c r="Z16" s="141"/>
      <c r="AA16" s="142"/>
      <c r="AB16" s="145"/>
      <c r="AC16" s="146"/>
      <c r="AD16" s="117"/>
      <c r="AE16" s="146"/>
      <c r="AF16" s="117"/>
      <c r="AG16" s="158"/>
      <c r="AH16" s="76"/>
    </row>
    <row r="17" spans="1:34" ht="16.8" thickBot="1" x14ac:dyDescent="0.35">
      <c r="A17" s="342" t="s">
        <v>291</v>
      </c>
      <c r="B17" s="343"/>
      <c r="C17" s="344"/>
      <c r="D17" s="154">
        <f t="shared" ref="D17:AC17" si="0">SUM(D7:D16)</f>
        <v>0</v>
      </c>
      <c r="E17" s="155">
        <f t="shared" si="0"/>
        <v>0</v>
      </c>
      <c r="F17" s="156">
        <f t="shared" si="0"/>
        <v>0</v>
      </c>
      <c r="G17" s="155">
        <f t="shared" si="0"/>
        <v>0</v>
      </c>
      <c r="H17" s="156">
        <f t="shared" si="0"/>
        <v>0</v>
      </c>
      <c r="I17" s="155">
        <f t="shared" si="0"/>
        <v>0</v>
      </c>
      <c r="J17" s="156">
        <f t="shared" si="0"/>
        <v>0</v>
      </c>
      <c r="K17" s="155">
        <f t="shared" si="0"/>
        <v>0</v>
      </c>
      <c r="L17" s="156">
        <f t="shared" si="0"/>
        <v>0</v>
      </c>
      <c r="M17" s="155">
        <f t="shared" si="0"/>
        <v>0</v>
      </c>
      <c r="N17" s="156">
        <f t="shared" si="0"/>
        <v>0</v>
      </c>
      <c r="O17" s="155">
        <f t="shared" si="0"/>
        <v>0</v>
      </c>
      <c r="P17" s="156">
        <f t="shared" si="0"/>
        <v>0</v>
      </c>
      <c r="Q17" s="155">
        <f t="shared" si="0"/>
        <v>0</v>
      </c>
      <c r="R17" s="156">
        <f t="shared" si="0"/>
        <v>0</v>
      </c>
      <c r="S17" s="155">
        <f t="shared" si="0"/>
        <v>0</v>
      </c>
      <c r="T17" s="156">
        <f t="shared" si="0"/>
        <v>0</v>
      </c>
      <c r="U17" s="155">
        <f t="shared" si="0"/>
        <v>0</v>
      </c>
      <c r="V17" s="156">
        <f t="shared" si="0"/>
        <v>0</v>
      </c>
      <c r="W17" s="155">
        <f t="shared" si="0"/>
        <v>0</v>
      </c>
      <c r="X17" s="156">
        <f t="shared" si="0"/>
        <v>0</v>
      </c>
      <c r="Y17" s="155">
        <f t="shared" si="0"/>
        <v>0</v>
      </c>
      <c r="Z17" s="156">
        <f t="shared" si="0"/>
        <v>0</v>
      </c>
      <c r="AA17" s="155">
        <f t="shared" si="0"/>
        <v>0</v>
      </c>
      <c r="AB17" s="157">
        <f t="shared" si="0"/>
        <v>0</v>
      </c>
      <c r="AC17" s="155">
        <f t="shared" si="0"/>
        <v>0</v>
      </c>
      <c r="AD17" s="159" t="e">
        <f t="shared" ref="AD17" si="1">AC17/D17</f>
        <v>#DIV/0!</v>
      </c>
      <c r="AE17" s="155">
        <f>SUM(AE7:AE16)</f>
        <v>0</v>
      </c>
      <c r="AF17" s="159" t="e">
        <f t="shared" ref="AF17" si="2">AE17/D17</f>
        <v>#DIV/0!</v>
      </c>
      <c r="AG17" s="116"/>
      <c r="AH17" s="100"/>
    </row>
    <row r="99" spans="1:1" ht="43.2" hidden="1" x14ac:dyDescent="0.3">
      <c r="A99" s="111" t="s">
        <v>167</v>
      </c>
    </row>
    <row r="100" spans="1:1" ht="43.2" hidden="1" x14ac:dyDescent="0.3">
      <c r="A100" s="20" t="s">
        <v>169</v>
      </c>
    </row>
    <row r="101" spans="1:1" ht="28.8" hidden="1" x14ac:dyDescent="0.3">
      <c r="A101" s="20" t="s">
        <v>171</v>
      </c>
    </row>
    <row r="102" spans="1:1" ht="86.4" hidden="1" x14ac:dyDescent="0.3">
      <c r="A102" s="20" t="s">
        <v>173</v>
      </c>
    </row>
    <row r="103" spans="1:1" ht="43.2" hidden="1" x14ac:dyDescent="0.3">
      <c r="A103" s="20" t="s">
        <v>175</v>
      </c>
    </row>
    <row r="104" spans="1:1" ht="43.2" hidden="1" x14ac:dyDescent="0.3">
      <c r="A104" s="20" t="s">
        <v>177</v>
      </c>
    </row>
    <row r="105" spans="1:1" ht="43.2" hidden="1" x14ac:dyDescent="0.3">
      <c r="A105" s="20" t="s">
        <v>179</v>
      </c>
    </row>
    <row r="106" spans="1:1" ht="43.2" hidden="1" x14ac:dyDescent="0.3">
      <c r="A106" s="20" t="s">
        <v>181</v>
      </c>
    </row>
    <row r="107" spans="1:1" ht="57.6" hidden="1" x14ac:dyDescent="0.3">
      <c r="A107" s="20" t="s">
        <v>183</v>
      </c>
    </row>
    <row r="108" spans="1:1" ht="57.6" hidden="1" x14ac:dyDescent="0.3">
      <c r="A108" s="20" t="s">
        <v>185</v>
      </c>
    </row>
    <row r="109" spans="1:1" ht="43.2" hidden="1" x14ac:dyDescent="0.3">
      <c r="A109" s="20" t="s">
        <v>187</v>
      </c>
    </row>
    <row r="110" spans="1:1" ht="43.2" hidden="1" x14ac:dyDescent="0.3">
      <c r="A110" s="20" t="s">
        <v>189</v>
      </c>
    </row>
    <row r="111" spans="1:1" ht="43.8" hidden="1" thickBot="1" x14ac:dyDescent="0.35">
      <c r="A111" s="112" t="s">
        <v>191</v>
      </c>
    </row>
  </sheetData>
  <mergeCells count="14">
    <mergeCell ref="A17:C17"/>
    <mergeCell ref="A4:AG4"/>
    <mergeCell ref="B5:AH5"/>
    <mergeCell ref="A1:A3"/>
    <mergeCell ref="B1:AE3"/>
    <mergeCell ref="AF1:AG1"/>
    <mergeCell ref="AF2:AG2"/>
    <mergeCell ref="AF3:AG3"/>
    <mergeCell ref="A7:A8"/>
    <mergeCell ref="B7:B8"/>
    <mergeCell ref="A10:A16"/>
    <mergeCell ref="B10:B12"/>
    <mergeCell ref="B13:B14"/>
    <mergeCell ref="B15:B16"/>
  </mergeCells>
  <dataValidations count="1">
    <dataValidation allowBlank="1" showInputMessage="1" showErrorMessage="1" prompt="Relacione en esta columna  a qué adquisición de bienes y/o servicios corresponden los valores de  las obligaciones. Adicionalmente se deberá relacionar el porcentaje de compromisos correspondiente al presupuesto de la actividad. " sqref="AG6" xr:uid="{00000000-0002-0000-0100-000000000000}"/>
  </dataValidations>
  <printOptions horizontalCentered="1"/>
  <pageMargins left="0.23622047244094491" right="0.23622047244094491" top="0.74803149606299213" bottom="0.74803149606299213" header="0.31496062992125984" footer="0.31496062992125984"/>
  <pageSetup paperSize="41" scale="19" orientation="landscape" r:id="rId1"/>
  <headerFooter>
    <oddFooter>&amp;RDE02-F12 Vr.3(2023-04-12)</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BF17"/>
  <sheetViews>
    <sheetView showWhiteSpace="0" view="pageBreakPreview" topLeftCell="AL1" zoomScale="50" zoomScaleNormal="80" zoomScaleSheetLayoutView="50" zoomScalePageLayoutView="30" workbookViewId="0">
      <selection activeCell="BF1" sqref="BF1:BF3"/>
    </sheetView>
  </sheetViews>
  <sheetFormatPr baseColWidth="10" defaultRowHeight="14.4" x14ac:dyDescent="0.3"/>
  <cols>
    <col min="1" max="1" width="27.5546875" customWidth="1"/>
    <col min="2" max="2" width="23.44140625" customWidth="1"/>
    <col min="3" max="5" width="22.33203125" customWidth="1"/>
    <col min="6" max="7" width="20.88671875" bestFit="1" customWidth="1"/>
    <col min="8" max="10" width="16" customWidth="1"/>
    <col min="11" max="13" width="18.5546875" bestFit="1" customWidth="1"/>
    <col min="14" max="14" width="18.5546875" customWidth="1"/>
    <col min="15" max="15" width="15.88671875" bestFit="1" customWidth="1"/>
    <col min="16" max="17" width="18.5546875" bestFit="1" customWidth="1"/>
    <col min="18" max="18" width="18.5546875" customWidth="1"/>
    <col min="19" max="19" width="17.33203125" bestFit="1" customWidth="1"/>
    <col min="20" max="20" width="19.88671875" bestFit="1" customWidth="1"/>
    <col min="21" max="21" width="18.5546875" bestFit="1" customWidth="1"/>
    <col min="22" max="22" width="18.5546875" customWidth="1"/>
    <col min="23" max="25" width="18.5546875" bestFit="1" customWidth="1"/>
    <col min="26" max="26" width="18.5546875" customWidth="1"/>
    <col min="27" max="29" width="18.5546875" bestFit="1" customWidth="1"/>
    <col min="30" max="30" width="18.5546875" customWidth="1"/>
    <col min="31" max="31" width="17.33203125" bestFit="1" customWidth="1"/>
    <col min="32" max="33" width="18.5546875" bestFit="1" customWidth="1"/>
    <col min="34" max="34" width="18.5546875" customWidth="1"/>
    <col min="35" max="37" width="18.5546875" bestFit="1" customWidth="1"/>
    <col min="38" max="38" width="18.5546875" customWidth="1"/>
    <col min="39" max="39" width="15.5546875" customWidth="1"/>
    <col min="40" max="41" width="20.5546875" bestFit="1" customWidth="1"/>
    <col min="42" max="42" width="20.5546875" customWidth="1"/>
    <col min="43" max="43" width="15.5546875" customWidth="1"/>
    <col min="44" max="45" width="18.5546875" bestFit="1" customWidth="1"/>
    <col min="46" max="46" width="18.5546875" customWidth="1"/>
    <col min="47" max="47" width="16" customWidth="1"/>
    <col min="48" max="49" width="18.5546875" bestFit="1" customWidth="1"/>
    <col min="50" max="50" width="18.5546875" customWidth="1"/>
    <col min="51" max="51" width="16.109375" customWidth="1"/>
    <col min="52" max="53" width="20.5546875" bestFit="1" customWidth="1"/>
    <col min="54" max="54" width="20.5546875" customWidth="1"/>
    <col min="55" max="56" width="20.5546875" bestFit="1" customWidth="1"/>
    <col min="57" max="57" width="21.88671875" customWidth="1"/>
    <col min="58" max="58" width="23.33203125" customWidth="1"/>
  </cols>
  <sheetData>
    <row r="1" spans="1:58" ht="17.25" customHeight="1" x14ac:dyDescent="0.3">
      <c r="A1" s="370"/>
      <c r="B1" s="371"/>
      <c r="C1" s="352" t="s">
        <v>323</v>
      </c>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288"/>
      <c r="BC1" s="379" t="s">
        <v>296</v>
      </c>
      <c r="BD1" s="380"/>
      <c r="BE1" s="380"/>
      <c r="BF1" s="128" t="s">
        <v>299</v>
      </c>
    </row>
    <row r="2" spans="1:58" ht="19.5" customHeight="1" x14ac:dyDescent="0.3">
      <c r="A2" s="372"/>
      <c r="B2" s="373"/>
      <c r="C2" s="354"/>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289"/>
      <c r="BC2" s="379" t="s">
        <v>297</v>
      </c>
      <c r="BD2" s="380"/>
      <c r="BE2" s="380"/>
      <c r="BF2" s="129">
        <v>3</v>
      </c>
    </row>
    <row r="3" spans="1:58" ht="29.25" customHeight="1" thickBot="1" x14ac:dyDescent="0.35">
      <c r="A3" s="374"/>
      <c r="B3" s="375"/>
      <c r="C3" s="356"/>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289"/>
      <c r="BC3" s="381" t="s">
        <v>298</v>
      </c>
      <c r="BD3" s="382"/>
      <c r="BE3" s="382"/>
      <c r="BF3" s="130">
        <v>45028</v>
      </c>
    </row>
    <row r="4" spans="1:58" ht="34.5" customHeight="1" thickBot="1" x14ac:dyDescent="0.35">
      <c r="A4" s="385" t="s">
        <v>1</v>
      </c>
      <c r="B4" s="386"/>
      <c r="C4" s="376">
        <f>+'Avance financiero'!B5:AH5</f>
        <v>0</v>
      </c>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77"/>
      <c r="BA4" s="377"/>
      <c r="BB4" s="377"/>
      <c r="BC4" s="377"/>
      <c r="BD4" s="377"/>
      <c r="BE4" s="377"/>
      <c r="BF4" s="378"/>
    </row>
    <row r="5" spans="1:58" ht="71.25" customHeight="1" thickBot="1" x14ac:dyDescent="0.35">
      <c r="A5" s="304" t="s">
        <v>2</v>
      </c>
      <c r="B5" s="301" t="s">
        <v>133</v>
      </c>
      <c r="C5" s="302" t="s">
        <v>227</v>
      </c>
      <c r="D5" s="303" t="s">
        <v>160</v>
      </c>
      <c r="E5" s="303" t="s">
        <v>320</v>
      </c>
      <c r="F5" s="304" t="s">
        <v>300</v>
      </c>
      <c r="G5" s="303" t="s">
        <v>280</v>
      </c>
      <c r="H5" s="305" t="s">
        <v>281</v>
      </c>
      <c r="I5" s="305" t="s">
        <v>212</v>
      </c>
      <c r="J5" s="306" t="s">
        <v>306</v>
      </c>
      <c r="K5" s="302" t="s">
        <v>282</v>
      </c>
      <c r="L5" s="302" t="s">
        <v>257</v>
      </c>
      <c r="M5" s="305" t="s">
        <v>213</v>
      </c>
      <c r="N5" s="306" t="s">
        <v>308</v>
      </c>
      <c r="O5" s="302" t="s">
        <v>258</v>
      </c>
      <c r="P5" s="302" t="s">
        <v>259</v>
      </c>
      <c r="Q5" s="305" t="s">
        <v>214</v>
      </c>
      <c r="R5" s="306" t="s">
        <v>321</v>
      </c>
      <c r="S5" s="302" t="s">
        <v>283</v>
      </c>
      <c r="T5" s="302" t="s">
        <v>284</v>
      </c>
      <c r="U5" s="307" t="s">
        <v>215</v>
      </c>
      <c r="V5" s="306" t="s">
        <v>310</v>
      </c>
      <c r="W5" s="302" t="s">
        <v>261</v>
      </c>
      <c r="X5" s="308" t="s">
        <v>262</v>
      </c>
      <c r="Y5" s="305" t="s">
        <v>216</v>
      </c>
      <c r="Z5" s="306" t="s">
        <v>311</v>
      </c>
      <c r="AA5" s="302" t="s">
        <v>263</v>
      </c>
      <c r="AB5" s="302" t="s">
        <v>264</v>
      </c>
      <c r="AC5" s="305" t="s">
        <v>217</v>
      </c>
      <c r="AD5" s="306" t="s">
        <v>312</v>
      </c>
      <c r="AE5" s="302" t="s">
        <v>265</v>
      </c>
      <c r="AF5" s="308" t="s">
        <v>266</v>
      </c>
      <c r="AG5" s="305" t="s">
        <v>218</v>
      </c>
      <c r="AH5" s="306" t="s">
        <v>313</v>
      </c>
      <c r="AI5" s="309" t="s">
        <v>267</v>
      </c>
      <c r="AJ5" s="302" t="s">
        <v>285</v>
      </c>
      <c r="AK5" s="305" t="s">
        <v>219</v>
      </c>
      <c r="AL5" s="306" t="s">
        <v>314</v>
      </c>
      <c r="AM5" s="302" t="s">
        <v>269</v>
      </c>
      <c r="AN5" s="302" t="s">
        <v>286</v>
      </c>
      <c r="AO5" s="305" t="s">
        <v>220</v>
      </c>
      <c r="AP5" s="306" t="s">
        <v>315</v>
      </c>
      <c r="AQ5" s="302" t="s">
        <v>159</v>
      </c>
      <c r="AR5" s="302" t="s">
        <v>272</v>
      </c>
      <c r="AS5" s="307" t="s">
        <v>221</v>
      </c>
      <c r="AT5" s="310" t="s">
        <v>316</v>
      </c>
      <c r="AU5" s="311" t="s">
        <v>273</v>
      </c>
      <c r="AV5" s="312" t="s">
        <v>274</v>
      </c>
      <c r="AW5" s="313" t="s">
        <v>222</v>
      </c>
      <c r="AX5" s="310" t="s">
        <v>317</v>
      </c>
      <c r="AY5" s="311" t="s">
        <v>287</v>
      </c>
      <c r="AZ5" s="314" t="s">
        <v>288</v>
      </c>
      <c r="BA5" s="305" t="s">
        <v>223</v>
      </c>
      <c r="BB5" s="306" t="s">
        <v>318</v>
      </c>
      <c r="BC5" s="315" t="s">
        <v>277</v>
      </c>
      <c r="BD5" s="316" t="s">
        <v>278</v>
      </c>
      <c r="BE5" s="317" t="s">
        <v>279</v>
      </c>
      <c r="BF5" s="318" t="s">
        <v>322</v>
      </c>
    </row>
    <row r="6" spans="1:58" ht="51.6" customHeight="1" thickBot="1" x14ac:dyDescent="0.35">
      <c r="A6" s="362"/>
      <c r="B6" s="364"/>
      <c r="C6" s="259"/>
      <c r="D6" s="293"/>
      <c r="E6" s="294"/>
      <c r="F6" s="261"/>
      <c r="G6" s="160"/>
      <c r="H6" s="161"/>
      <c r="I6" s="162"/>
      <c r="J6" s="277"/>
      <c r="K6" s="160"/>
      <c r="L6" s="163"/>
      <c r="M6" s="164"/>
      <c r="N6" s="282"/>
      <c r="O6" s="160"/>
      <c r="P6" s="163"/>
      <c r="Q6" s="164"/>
      <c r="R6" s="282"/>
      <c r="S6" s="160"/>
      <c r="T6" s="163"/>
      <c r="U6" s="164"/>
      <c r="V6" s="282"/>
      <c r="W6" s="160"/>
      <c r="X6" s="163"/>
      <c r="Y6" s="164"/>
      <c r="Z6" s="282"/>
      <c r="AA6" s="165"/>
      <c r="AB6" s="163"/>
      <c r="AC6" s="166"/>
      <c r="AD6" s="282"/>
      <c r="AE6" s="160"/>
      <c r="AF6" s="163"/>
      <c r="AG6" s="164"/>
      <c r="AH6" s="282"/>
      <c r="AI6" s="160"/>
      <c r="AJ6" s="163"/>
      <c r="AK6" s="163"/>
      <c r="AL6" s="284"/>
      <c r="AM6" s="165"/>
      <c r="AN6" s="163"/>
      <c r="AO6" s="164"/>
      <c r="AP6" s="282"/>
      <c r="AQ6" s="160"/>
      <c r="AR6" s="163"/>
      <c r="AS6" s="164"/>
      <c r="AT6" s="282"/>
      <c r="AU6" s="160"/>
      <c r="AV6" s="163"/>
      <c r="AW6" s="164"/>
      <c r="AX6" s="282"/>
      <c r="AY6" s="160"/>
      <c r="AZ6" s="163"/>
      <c r="BA6" s="164"/>
      <c r="BB6" s="282"/>
      <c r="BC6" s="167">
        <f>SUM(G6,K6,O6,S6,W6,AA6,AE6,AI6,AM6,AQ6,AU6,AY6)</f>
        <v>0</v>
      </c>
      <c r="BD6" s="168">
        <f>SUM(H6,L6,P6,T6,X6,AB6,AF6,AJ6,AN6,AR6,AV6,AZ6)</f>
        <v>0</v>
      </c>
      <c r="BE6" s="169">
        <f>SUM(I6+M6+Q6+U6+Y6+AC6+AG6+AK6+AO6+AS6+AW6+BA6)</f>
        <v>0</v>
      </c>
      <c r="BF6" s="291">
        <f>SUM(J6,N6,R6,V6,Z6,AD6,AH6,AL6,AP6,AT6,AX6,BB6)</f>
        <v>0</v>
      </c>
    </row>
    <row r="7" spans="1:58" ht="67.2" customHeight="1" thickBot="1" x14ac:dyDescent="0.35">
      <c r="A7" s="366"/>
      <c r="B7" s="367"/>
      <c r="C7" s="272"/>
      <c r="D7" s="273"/>
      <c r="E7" s="274"/>
      <c r="F7" s="261"/>
      <c r="G7" s="151"/>
      <c r="H7" s="170"/>
      <c r="I7" s="171"/>
      <c r="J7" s="278"/>
      <c r="K7" s="160"/>
      <c r="L7" s="163"/>
      <c r="M7" s="164"/>
      <c r="N7" s="282"/>
      <c r="O7" s="160"/>
      <c r="P7" s="163"/>
      <c r="Q7" s="164"/>
      <c r="R7" s="282"/>
      <c r="S7" s="160"/>
      <c r="T7" s="163"/>
      <c r="U7" s="172"/>
      <c r="V7" s="283"/>
      <c r="W7" s="160"/>
      <c r="X7" s="163"/>
      <c r="Y7" s="164"/>
      <c r="Z7" s="282"/>
      <c r="AA7" s="165"/>
      <c r="AB7" s="163"/>
      <c r="AC7" s="166"/>
      <c r="AD7" s="282"/>
      <c r="AE7" s="160"/>
      <c r="AF7" s="163"/>
      <c r="AG7" s="164"/>
      <c r="AH7" s="282"/>
      <c r="AI7" s="160"/>
      <c r="AJ7" s="267"/>
      <c r="AK7" s="267"/>
      <c r="AL7" s="285"/>
      <c r="AM7" s="264"/>
      <c r="AN7" s="173"/>
      <c r="AO7" s="174"/>
      <c r="AP7" s="287"/>
      <c r="AQ7" s="175"/>
      <c r="AR7" s="173"/>
      <c r="AS7" s="174"/>
      <c r="AT7" s="287"/>
      <c r="AU7" s="175"/>
      <c r="AV7" s="173"/>
      <c r="AW7" s="174"/>
      <c r="AX7" s="287"/>
      <c r="AY7" s="175"/>
      <c r="AZ7" s="175"/>
      <c r="BA7" s="174"/>
      <c r="BB7" s="290"/>
      <c r="BC7" s="185">
        <f>SUM(G7,K7,O7,S7,W7,AA7,AE7,AI7,AM7,AQ7,AU7,AY7)</f>
        <v>0</v>
      </c>
      <c r="BD7" s="186">
        <f>SUM(H7,L7,P7,T7,X7,AB7,AF7,AJ7,AN7,AR7,AV7,AZ7)</f>
        <v>0</v>
      </c>
      <c r="BE7" s="225">
        <f>+I7+M7+Q7+U7+Y7+AC7+AG7+AK7+AO7+AS7+AW7+BA7</f>
        <v>0</v>
      </c>
      <c r="BF7" s="291">
        <f>SUM(J7,N7,R7,V7,Z7,AD7,AH7,AL7,AP7,AT7,AX7,BB7)</f>
        <v>0</v>
      </c>
    </row>
    <row r="8" spans="1:58" ht="24.75" customHeight="1" thickBot="1" x14ac:dyDescent="0.35">
      <c r="A8" s="387" t="s">
        <v>161</v>
      </c>
      <c r="B8" s="388"/>
      <c r="C8" s="388"/>
      <c r="D8" s="389"/>
      <c r="E8" s="275">
        <f>SUM(E6:E7)</f>
        <v>0</v>
      </c>
      <c r="F8" s="263">
        <f>SUM(F6:F7)</f>
        <v>0</v>
      </c>
      <c r="G8" s="178">
        <f t="shared" ref="G8:BD8" si="0">SUM(G6:G7)</f>
        <v>0</v>
      </c>
      <c r="H8" s="179">
        <f t="shared" si="0"/>
        <v>0</v>
      </c>
      <c r="I8" s="180">
        <f t="shared" si="0"/>
        <v>0</v>
      </c>
      <c r="J8" s="279"/>
      <c r="K8" s="178">
        <f t="shared" si="0"/>
        <v>0</v>
      </c>
      <c r="L8" s="179">
        <f t="shared" si="0"/>
        <v>0</v>
      </c>
      <c r="M8" s="180">
        <f t="shared" si="0"/>
        <v>0</v>
      </c>
      <c r="N8" s="279"/>
      <c r="O8" s="178">
        <f t="shared" si="0"/>
        <v>0</v>
      </c>
      <c r="P8" s="179">
        <f t="shared" si="0"/>
        <v>0</v>
      </c>
      <c r="Q8" s="180">
        <f t="shared" si="0"/>
        <v>0</v>
      </c>
      <c r="R8" s="279"/>
      <c r="S8" s="178">
        <f t="shared" si="0"/>
        <v>0</v>
      </c>
      <c r="T8" s="179">
        <f t="shared" si="0"/>
        <v>0</v>
      </c>
      <c r="U8" s="180">
        <f t="shared" si="0"/>
        <v>0</v>
      </c>
      <c r="V8" s="279"/>
      <c r="W8" s="178">
        <f t="shared" si="0"/>
        <v>0</v>
      </c>
      <c r="X8" s="179">
        <f t="shared" si="0"/>
        <v>0</v>
      </c>
      <c r="Y8" s="180">
        <f t="shared" si="0"/>
        <v>0</v>
      </c>
      <c r="Z8" s="279"/>
      <c r="AA8" s="179">
        <f t="shared" si="0"/>
        <v>0</v>
      </c>
      <c r="AB8" s="179">
        <f t="shared" si="0"/>
        <v>0</v>
      </c>
      <c r="AC8" s="180">
        <f t="shared" si="0"/>
        <v>0</v>
      </c>
      <c r="AD8" s="279"/>
      <c r="AE8" s="178">
        <f t="shared" si="0"/>
        <v>0</v>
      </c>
      <c r="AF8" s="179">
        <f t="shared" si="0"/>
        <v>0</v>
      </c>
      <c r="AG8" s="180">
        <f t="shared" si="0"/>
        <v>0</v>
      </c>
      <c r="AH8" s="279"/>
      <c r="AI8" s="178">
        <f t="shared" si="0"/>
        <v>0</v>
      </c>
      <c r="AJ8" s="265">
        <f t="shared" si="0"/>
        <v>0</v>
      </c>
      <c r="AK8" s="266">
        <f t="shared" si="0"/>
        <v>0</v>
      </c>
      <c r="AL8" s="286"/>
      <c r="AM8" s="178">
        <f t="shared" si="0"/>
        <v>0</v>
      </c>
      <c r="AN8" s="179">
        <f t="shared" si="0"/>
        <v>0</v>
      </c>
      <c r="AO8" s="180">
        <f t="shared" si="0"/>
        <v>0</v>
      </c>
      <c r="AP8" s="279"/>
      <c r="AQ8" s="178">
        <f t="shared" si="0"/>
        <v>0</v>
      </c>
      <c r="AR8" s="179">
        <f t="shared" si="0"/>
        <v>0</v>
      </c>
      <c r="AS8" s="180">
        <f t="shared" si="0"/>
        <v>0</v>
      </c>
      <c r="AT8" s="279"/>
      <c r="AU8" s="178">
        <f t="shared" si="0"/>
        <v>0</v>
      </c>
      <c r="AV8" s="179">
        <f t="shared" si="0"/>
        <v>0</v>
      </c>
      <c r="AW8" s="180">
        <f t="shared" si="0"/>
        <v>0</v>
      </c>
      <c r="AX8" s="279"/>
      <c r="AY8" s="178">
        <f t="shared" si="0"/>
        <v>0</v>
      </c>
      <c r="AZ8" s="179">
        <f t="shared" si="0"/>
        <v>0</v>
      </c>
      <c r="BA8" s="180">
        <f t="shared" si="0"/>
        <v>0</v>
      </c>
      <c r="BB8" s="279"/>
      <c r="BC8" s="178">
        <f>SUM(BC6:BC7)</f>
        <v>0</v>
      </c>
      <c r="BD8" s="179">
        <f t="shared" si="0"/>
        <v>0</v>
      </c>
      <c r="BE8" s="180">
        <f>SUM(BE6:BE7)</f>
        <v>0</v>
      </c>
      <c r="BF8" s="292">
        <f>SUM(BF6:BF7)</f>
        <v>0</v>
      </c>
    </row>
    <row r="9" spans="1:58" ht="75" customHeight="1" thickBot="1" x14ac:dyDescent="0.35">
      <c r="A9" s="300" t="s">
        <v>3</v>
      </c>
      <c r="B9" s="308" t="s">
        <v>133</v>
      </c>
      <c r="C9" s="304" t="s">
        <v>227</v>
      </c>
      <c r="D9" s="319" t="s">
        <v>160</v>
      </c>
      <c r="E9" s="319" t="s">
        <v>320</v>
      </c>
      <c r="F9" s="304" t="s">
        <v>300</v>
      </c>
      <c r="G9" s="319" t="s">
        <v>280</v>
      </c>
      <c r="H9" s="320" t="s">
        <v>281</v>
      </c>
      <c r="I9" s="321" t="s">
        <v>212</v>
      </c>
      <c r="J9" s="322" t="s">
        <v>306</v>
      </c>
      <c r="K9" s="304" t="s">
        <v>282</v>
      </c>
      <c r="L9" s="304" t="s">
        <v>257</v>
      </c>
      <c r="M9" s="320" t="s">
        <v>213</v>
      </c>
      <c r="N9" s="322" t="s">
        <v>308</v>
      </c>
      <c r="O9" s="304" t="s">
        <v>258</v>
      </c>
      <c r="P9" s="304" t="s">
        <v>259</v>
      </c>
      <c r="Q9" s="320" t="s">
        <v>214</v>
      </c>
      <c r="R9" s="322" t="s">
        <v>321</v>
      </c>
      <c r="S9" s="304" t="s">
        <v>283</v>
      </c>
      <c r="T9" s="304" t="s">
        <v>284</v>
      </c>
      <c r="U9" s="320" t="s">
        <v>215</v>
      </c>
      <c r="V9" s="322" t="s">
        <v>310</v>
      </c>
      <c r="W9" s="304" t="s">
        <v>261</v>
      </c>
      <c r="X9" s="304" t="s">
        <v>262</v>
      </c>
      <c r="Y9" s="320" t="s">
        <v>216</v>
      </c>
      <c r="Z9" s="322" t="s">
        <v>311</v>
      </c>
      <c r="AA9" s="323" t="s">
        <v>263</v>
      </c>
      <c r="AB9" s="324" t="s">
        <v>264</v>
      </c>
      <c r="AC9" s="325" t="s">
        <v>217</v>
      </c>
      <c r="AD9" s="322" t="s">
        <v>312</v>
      </c>
      <c r="AE9" s="326" t="s">
        <v>265</v>
      </c>
      <c r="AF9" s="304" t="s">
        <v>266</v>
      </c>
      <c r="AG9" s="321" t="s">
        <v>218</v>
      </c>
      <c r="AH9" s="322" t="s">
        <v>313</v>
      </c>
      <c r="AI9" s="327" t="s">
        <v>267</v>
      </c>
      <c r="AJ9" s="328" t="s">
        <v>285</v>
      </c>
      <c r="AK9" s="320" t="s">
        <v>219</v>
      </c>
      <c r="AL9" s="329" t="s">
        <v>314</v>
      </c>
      <c r="AM9" s="304" t="s">
        <v>269</v>
      </c>
      <c r="AN9" s="330" t="s">
        <v>286</v>
      </c>
      <c r="AO9" s="320" t="s">
        <v>220</v>
      </c>
      <c r="AP9" s="322" t="s">
        <v>315</v>
      </c>
      <c r="AQ9" s="326" t="s">
        <v>159</v>
      </c>
      <c r="AR9" s="304" t="s">
        <v>272</v>
      </c>
      <c r="AS9" s="321" t="s">
        <v>221</v>
      </c>
      <c r="AT9" s="322" t="s">
        <v>316</v>
      </c>
      <c r="AU9" s="304" t="s">
        <v>273</v>
      </c>
      <c r="AV9" s="330" t="s">
        <v>274</v>
      </c>
      <c r="AW9" s="320" t="s">
        <v>222</v>
      </c>
      <c r="AX9" s="329" t="s">
        <v>317</v>
      </c>
      <c r="AY9" s="304" t="s">
        <v>287</v>
      </c>
      <c r="AZ9" s="330" t="s">
        <v>288</v>
      </c>
      <c r="BA9" s="320" t="s">
        <v>223</v>
      </c>
      <c r="BB9" s="322" t="s">
        <v>318</v>
      </c>
      <c r="BC9" s="331" t="s">
        <v>277</v>
      </c>
      <c r="BD9" s="304" t="s">
        <v>278</v>
      </c>
      <c r="BE9" s="332" t="s">
        <v>279</v>
      </c>
      <c r="BF9" s="318" t="s">
        <v>322</v>
      </c>
    </row>
    <row r="10" spans="1:58" ht="39" customHeight="1" thickBot="1" x14ac:dyDescent="0.35">
      <c r="A10" s="362"/>
      <c r="B10" s="364"/>
      <c r="C10" s="259"/>
      <c r="D10" s="293"/>
      <c r="E10" s="294"/>
      <c r="F10" s="295"/>
      <c r="G10" s="181"/>
      <c r="H10" s="181"/>
      <c r="I10" s="184"/>
      <c r="J10" s="296"/>
      <c r="K10" s="181"/>
      <c r="L10" s="181"/>
      <c r="M10" s="181"/>
      <c r="N10" s="296"/>
      <c r="O10" s="181"/>
      <c r="P10" s="181"/>
      <c r="Q10" s="181"/>
      <c r="R10" s="296"/>
      <c r="S10" s="181"/>
      <c r="T10" s="181"/>
      <c r="U10" s="181"/>
      <c r="V10" s="296"/>
      <c r="W10" s="181"/>
      <c r="X10" s="181"/>
      <c r="Y10" s="181"/>
      <c r="Z10" s="296"/>
      <c r="AA10" s="184"/>
      <c r="AB10" s="184"/>
      <c r="AC10" s="184"/>
      <c r="AD10" s="296"/>
      <c r="AE10" s="184"/>
      <c r="AF10" s="181"/>
      <c r="AG10" s="184"/>
      <c r="AH10" s="296"/>
      <c r="AI10" s="184"/>
      <c r="AJ10" s="184"/>
      <c r="AK10" s="181"/>
      <c r="AL10" s="280"/>
      <c r="AM10" s="181"/>
      <c r="AN10" s="184"/>
      <c r="AO10" s="181"/>
      <c r="AP10" s="296"/>
      <c r="AQ10" s="184"/>
      <c r="AR10" s="181"/>
      <c r="AS10" s="184"/>
      <c r="AT10" s="296"/>
      <c r="AU10" s="181"/>
      <c r="AV10" s="184"/>
      <c r="AW10" s="181"/>
      <c r="AX10" s="280"/>
      <c r="AY10" s="181"/>
      <c r="AZ10" s="184"/>
      <c r="BA10" s="181"/>
      <c r="BB10" s="296"/>
      <c r="BC10" s="189">
        <f>SUM(G10,K10,O10,S10,W10,AA10,AE10,AI10,AM10,AQ10,AU10,AY10)</f>
        <v>0</v>
      </c>
      <c r="BD10" s="182">
        <f>SUM(H10,L10,P10,T10,X10,AB10,AF10,AJ10,AN10,AR10,AV10,AZ10)</f>
        <v>0</v>
      </c>
      <c r="BE10" s="183">
        <f>+I10+M10+Q10+U10+Y10+AC10+AG10+AK10+AO10+AS10+AW10+BA10</f>
        <v>0</v>
      </c>
      <c r="BF10" s="291">
        <f>SUM(J10,N10,R10,V10,Z10,AD10,AH10,AL10,AP10,AT10,AX10,BB10)</f>
        <v>0</v>
      </c>
    </row>
    <row r="11" spans="1:58" ht="39" customHeight="1" thickBot="1" x14ac:dyDescent="0.35">
      <c r="A11" s="366"/>
      <c r="B11" s="367"/>
      <c r="C11" s="260"/>
      <c r="D11" s="262"/>
      <c r="E11" s="274"/>
      <c r="F11" s="271"/>
      <c r="G11" s="184"/>
      <c r="H11" s="184"/>
      <c r="I11" s="184"/>
      <c r="J11" s="280"/>
      <c r="K11" s="184"/>
      <c r="L11" s="184"/>
      <c r="M11" s="184"/>
      <c r="N11" s="280"/>
      <c r="O11" s="184"/>
      <c r="P11" s="184"/>
      <c r="Q11" s="184"/>
      <c r="R11" s="280"/>
      <c r="S11" s="184"/>
      <c r="T11" s="184"/>
      <c r="U11" s="184"/>
      <c r="V11" s="280"/>
      <c r="W11" s="184"/>
      <c r="X11" s="184"/>
      <c r="Y11" s="184"/>
      <c r="Z11" s="280"/>
      <c r="AA11" s="184"/>
      <c r="AB11" s="184"/>
      <c r="AC11" s="184"/>
      <c r="AD11" s="280"/>
      <c r="AE11" s="184"/>
      <c r="AF11" s="184"/>
      <c r="AG11" s="184"/>
      <c r="AH11" s="280"/>
      <c r="AI11" s="184"/>
      <c r="AJ11" s="184"/>
      <c r="AK11" s="184"/>
      <c r="AL11" s="280"/>
      <c r="AM11" s="184"/>
      <c r="AN11" s="184"/>
      <c r="AO11" s="184"/>
      <c r="AP11" s="280"/>
      <c r="AQ11" s="184"/>
      <c r="AR11" s="184"/>
      <c r="AS11" s="184"/>
      <c r="AT11" s="280"/>
      <c r="AU11" s="184"/>
      <c r="AV11" s="184"/>
      <c r="AW11" s="184"/>
      <c r="AX11" s="280"/>
      <c r="AY11" s="184"/>
      <c r="AZ11" s="184"/>
      <c r="BA11" s="184"/>
      <c r="BB11" s="280"/>
      <c r="BC11" s="268">
        <f>SUM(G11,K11,O11,S11,W11,AA11,AE11,AI11,AM11,AQ11,AU11,AY11)</f>
        <v>0</v>
      </c>
      <c r="BD11" s="176">
        <f>SUM(H11,L11,P11,T11,X11,AB11,AF11,AJ11,AN11,AR11,AV11,AZ11)</f>
        <v>0</v>
      </c>
      <c r="BE11" s="183">
        <f>+I11+M11+Q11+U11+Y11+AC11+AG11+AK11+AO11+AS11+AW11+BA11</f>
        <v>0</v>
      </c>
      <c r="BF11" s="291">
        <f t="shared" ref="BF11:BF16" si="1">SUM(J11,N11,R11,V11,Z11,AD11,AH11,AL11,AP11,AT11,AX11,BB11)</f>
        <v>0</v>
      </c>
    </row>
    <row r="12" spans="1:58" ht="39" customHeight="1" thickBot="1" x14ac:dyDescent="0.35">
      <c r="A12" s="366"/>
      <c r="B12" s="369"/>
      <c r="C12" s="260"/>
      <c r="D12" s="262"/>
      <c r="E12" s="274"/>
      <c r="F12" s="271"/>
      <c r="G12" s="184"/>
      <c r="H12" s="184"/>
      <c r="I12" s="184"/>
      <c r="J12" s="280"/>
      <c r="K12" s="184"/>
      <c r="L12" s="184"/>
      <c r="M12" s="184"/>
      <c r="N12" s="280"/>
      <c r="O12" s="184"/>
      <c r="P12" s="184"/>
      <c r="Q12" s="184"/>
      <c r="R12" s="280"/>
      <c r="S12" s="184"/>
      <c r="T12" s="184"/>
      <c r="U12" s="184"/>
      <c r="V12" s="280"/>
      <c r="W12" s="184"/>
      <c r="X12" s="184"/>
      <c r="Y12" s="184"/>
      <c r="Z12" s="280"/>
      <c r="AA12" s="184"/>
      <c r="AB12" s="184"/>
      <c r="AC12" s="184"/>
      <c r="AD12" s="280"/>
      <c r="AE12" s="184"/>
      <c r="AF12" s="184"/>
      <c r="AG12" s="184"/>
      <c r="AH12" s="280"/>
      <c r="AI12" s="184"/>
      <c r="AJ12" s="184"/>
      <c r="AK12" s="184"/>
      <c r="AL12" s="280"/>
      <c r="AM12" s="184"/>
      <c r="AN12" s="184"/>
      <c r="AO12" s="184"/>
      <c r="AP12" s="280"/>
      <c r="AQ12" s="184"/>
      <c r="AR12" s="184"/>
      <c r="AS12" s="184"/>
      <c r="AT12" s="280"/>
      <c r="AU12" s="184"/>
      <c r="AV12" s="184"/>
      <c r="AW12" s="184"/>
      <c r="AX12" s="280"/>
      <c r="AY12" s="184"/>
      <c r="AZ12" s="184"/>
      <c r="BA12" s="184"/>
      <c r="BB12" s="280"/>
      <c r="BC12" s="268">
        <f t="shared" ref="BC12:BC14" si="2">SUM(G12,K12,O12,S12,W12,AA12,AE12,AI12,AM12,AQ12,AU12,AY12)</f>
        <v>0</v>
      </c>
      <c r="BD12" s="176">
        <f t="shared" ref="BD12:BD14" si="3">SUM(H12,L12,P12,T12,X12,AB12,AF12,AJ12,AN12,AR12,AV12,AZ12)</f>
        <v>0</v>
      </c>
      <c r="BE12" s="183">
        <f t="shared" ref="BE12:BE14" si="4">+I12+M12+Q12+U12+Y12+AC12+AG12+AK12+AO12+AS12+AW12+BA12</f>
        <v>0</v>
      </c>
      <c r="BF12" s="291">
        <f t="shared" si="1"/>
        <v>0</v>
      </c>
    </row>
    <row r="13" spans="1:58" ht="39" customHeight="1" thickBot="1" x14ac:dyDescent="0.35">
      <c r="A13" s="366"/>
      <c r="B13" s="368"/>
      <c r="C13" s="260"/>
      <c r="D13" s="262"/>
      <c r="E13" s="274"/>
      <c r="F13" s="271"/>
      <c r="G13" s="184"/>
      <c r="H13" s="184"/>
      <c r="I13" s="184"/>
      <c r="J13" s="280"/>
      <c r="K13" s="184"/>
      <c r="L13" s="184"/>
      <c r="M13" s="184"/>
      <c r="N13" s="280"/>
      <c r="O13" s="184"/>
      <c r="P13" s="184"/>
      <c r="Q13" s="184"/>
      <c r="R13" s="280"/>
      <c r="S13" s="184"/>
      <c r="T13" s="184"/>
      <c r="U13" s="184"/>
      <c r="V13" s="280"/>
      <c r="W13" s="184"/>
      <c r="X13" s="184"/>
      <c r="Y13" s="184"/>
      <c r="Z13" s="280"/>
      <c r="AA13" s="184"/>
      <c r="AB13" s="184"/>
      <c r="AC13" s="184"/>
      <c r="AD13" s="280"/>
      <c r="AE13" s="184"/>
      <c r="AF13" s="184"/>
      <c r="AG13" s="184"/>
      <c r="AH13" s="280"/>
      <c r="AI13" s="184"/>
      <c r="AJ13" s="184"/>
      <c r="AK13" s="184"/>
      <c r="AL13" s="280"/>
      <c r="AM13" s="184"/>
      <c r="AN13" s="184"/>
      <c r="AO13" s="184"/>
      <c r="AP13" s="280"/>
      <c r="AQ13" s="184"/>
      <c r="AR13" s="184"/>
      <c r="AS13" s="184"/>
      <c r="AT13" s="280"/>
      <c r="AU13" s="184"/>
      <c r="AV13" s="184"/>
      <c r="AW13" s="184"/>
      <c r="AX13" s="280"/>
      <c r="AY13" s="184"/>
      <c r="AZ13" s="184"/>
      <c r="BA13" s="184"/>
      <c r="BB13" s="280"/>
      <c r="BC13" s="268">
        <f t="shared" si="2"/>
        <v>0</v>
      </c>
      <c r="BD13" s="176">
        <f t="shared" si="3"/>
        <v>0</v>
      </c>
      <c r="BE13" s="183">
        <f t="shared" si="4"/>
        <v>0</v>
      </c>
      <c r="BF13" s="291">
        <f t="shared" si="1"/>
        <v>0</v>
      </c>
    </row>
    <row r="14" spans="1:58" ht="39" customHeight="1" thickBot="1" x14ac:dyDescent="0.35">
      <c r="A14" s="366"/>
      <c r="B14" s="369"/>
      <c r="C14" s="260"/>
      <c r="D14" s="262"/>
      <c r="E14" s="274"/>
      <c r="F14" s="271"/>
      <c r="G14" s="184"/>
      <c r="H14" s="184"/>
      <c r="I14" s="184"/>
      <c r="J14" s="280"/>
      <c r="K14" s="184"/>
      <c r="L14" s="184"/>
      <c r="M14" s="184"/>
      <c r="N14" s="280"/>
      <c r="O14" s="184"/>
      <c r="P14" s="184"/>
      <c r="Q14" s="184"/>
      <c r="R14" s="280"/>
      <c r="S14" s="184"/>
      <c r="T14" s="184"/>
      <c r="U14" s="184"/>
      <c r="V14" s="280"/>
      <c r="W14" s="184"/>
      <c r="X14" s="184"/>
      <c r="Y14" s="184"/>
      <c r="Z14" s="280"/>
      <c r="AA14" s="184"/>
      <c r="AB14" s="184"/>
      <c r="AC14" s="184"/>
      <c r="AD14" s="280"/>
      <c r="AE14" s="184"/>
      <c r="AF14" s="184"/>
      <c r="AG14" s="184"/>
      <c r="AH14" s="280"/>
      <c r="AI14" s="184"/>
      <c r="AJ14" s="184"/>
      <c r="AK14" s="184"/>
      <c r="AL14" s="280"/>
      <c r="AM14" s="184"/>
      <c r="AN14" s="184"/>
      <c r="AO14" s="184"/>
      <c r="AP14" s="280"/>
      <c r="AQ14" s="184"/>
      <c r="AR14" s="184"/>
      <c r="AS14" s="184"/>
      <c r="AT14" s="280"/>
      <c r="AU14" s="184"/>
      <c r="AV14" s="184"/>
      <c r="AW14" s="184"/>
      <c r="AX14" s="280"/>
      <c r="AY14" s="184"/>
      <c r="AZ14" s="184"/>
      <c r="BA14" s="184"/>
      <c r="BB14" s="280"/>
      <c r="BC14" s="268">
        <f t="shared" si="2"/>
        <v>0</v>
      </c>
      <c r="BD14" s="176">
        <f t="shared" si="3"/>
        <v>0</v>
      </c>
      <c r="BE14" s="183">
        <f t="shared" si="4"/>
        <v>0</v>
      </c>
      <c r="BF14" s="291">
        <f t="shared" si="1"/>
        <v>0</v>
      </c>
    </row>
    <row r="15" spans="1:58" ht="39" customHeight="1" thickBot="1" x14ac:dyDescent="0.35">
      <c r="A15" s="366"/>
      <c r="B15" s="367"/>
      <c r="C15" s="272"/>
      <c r="D15" s="273"/>
      <c r="E15" s="274"/>
      <c r="F15" s="271"/>
      <c r="G15" s="184"/>
      <c r="H15" s="184"/>
      <c r="I15" s="184"/>
      <c r="J15" s="280"/>
      <c r="K15" s="184"/>
      <c r="L15" s="184"/>
      <c r="M15" s="184"/>
      <c r="N15" s="280"/>
      <c r="O15" s="184"/>
      <c r="P15" s="184"/>
      <c r="Q15" s="184"/>
      <c r="R15" s="280"/>
      <c r="S15" s="184"/>
      <c r="T15" s="184"/>
      <c r="U15" s="184"/>
      <c r="V15" s="280"/>
      <c r="W15" s="184"/>
      <c r="X15" s="184"/>
      <c r="Y15" s="184"/>
      <c r="Z15" s="280"/>
      <c r="AA15" s="184"/>
      <c r="AB15" s="184"/>
      <c r="AC15" s="184"/>
      <c r="AD15" s="280"/>
      <c r="AE15" s="184"/>
      <c r="AF15" s="184"/>
      <c r="AG15" s="184"/>
      <c r="AH15" s="280"/>
      <c r="AI15" s="184"/>
      <c r="AJ15" s="184"/>
      <c r="AK15" s="184"/>
      <c r="AL15" s="280"/>
      <c r="AM15" s="184"/>
      <c r="AN15" s="184"/>
      <c r="AO15" s="184"/>
      <c r="AP15" s="280"/>
      <c r="AQ15" s="184"/>
      <c r="AR15" s="184"/>
      <c r="AS15" s="184"/>
      <c r="AT15" s="280"/>
      <c r="AU15" s="184"/>
      <c r="AV15" s="184"/>
      <c r="AW15" s="184"/>
      <c r="AX15" s="280"/>
      <c r="AY15" s="184"/>
      <c r="AZ15" s="184"/>
      <c r="BA15" s="184"/>
      <c r="BB15" s="280"/>
      <c r="BC15" s="269">
        <f>SUM(G15,K15,O15,S15,W15,AA15,AE15,AI15,AM15,AQ15,AU15,AY15)</f>
        <v>0</v>
      </c>
      <c r="BD15" s="186">
        <f>SUM(H15,L15,P15,T15,X15,AB15,AF15,AJ15,AN15,AR15,AV15,AZ15)</f>
        <v>0</v>
      </c>
      <c r="BE15" s="183">
        <f>+I15+M15+Q15+U15+Y15+AC15+AG15+AK15+AO15+AS15+AW15+BA15</f>
        <v>0</v>
      </c>
      <c r="BF15" s="291">
        <f t="shared" si="1"/>
        <v>0</v>
      </c>
    </row>
    <row r="16" spans="1:58" ht="24.75" customHeight="1" thickBot="1" x14ac:dyDescent="0.35">
      <c r="A16" s="390" t="s">
        <v>161</v>
      </c>
      <c r="B16" s="391"/>
      <c r="C16" s="391"/>
      <c r="D16" s="392"/>
      <c r="E16" s="276">
        <f>SUM(E10:E15)</f>
        <v>0</v>
      </c>
      <c r="F16" s="270">
        <f>SUM(F10:F15)</f>
        <v>0</v>
      </c>
      <c r="G16" s="270">
        <f t="shared" ref="G16:BB16" si="5">SUM(G10:G15)</f>
        <v>0</v>
      </c>
      <c r="H16" s="270">
        <f t="shared" si="5"/>
        <v>0</v>
      </c>
      <c r="I16" s="270">
        <f t="shared" si="5"/>
        <v>0</v>
      </c>
      <c r="J16" s="276">
        <f t="shared" si="5"/>
        <v>0</v>
      </c>
      <c r="K16" s="270">
        <f t="shared" si="5"/>
        <v>0</v>
      </c>
      <c r="L16" s="270">
        <f t="shared" si="5"/>
        <v>0</v>
      </c>
      <c r="M16" s="270">
        <f t="shared" si="5"/>
        <v>0</v>
      </c>
      <c r="N16" s="276">
        <f t="shared" si="5"/>
        <v>0</v>
      </c>
      <c r="O16" s="270">
        <f t="shared" si="5"/>
        <v>0</v>
      </c>
      <c r="P16" s="270">
        <f t="shared" si="5"/>
        <v>0</v>
      </c>
      <c r="Q16" s="270">
        <f t="shared" si="5"/>
        <v>0</v>
      </c>
      <c r="R16" s="276">
        <f t="shared" si="5"/>
        <v>0</v>
      </c>
      <c r="S16" s="270">
        <f t="shared" si="5"/>
        <v>0</v>
      </c>
      <c r="T16" s="270">
        <f t="shared" si="5"/>
        <v>0</v>
      </c>
      <c r="U16" s="270">
        <f t="shared" si="5"/>
        <v>0</v>
      </c>
      <c r="V16" s="276">
        <f t="shared" si="5"/>
        <v>0</v>
      </c>
      <c r="W16" s="270">
        <f t="shared" si="5"/>
        <v>0</v>
      </c>
      <c r="X16" s="270">
        <f t="shared" si="5"/>
        <v>0</v>
      </c>
      <c r="Y16" s="270">
        <f t="shared" si="5"/>
        <v>0</v>
      </c>
      <c r="Z16" s="276">
        <f t="shared" si="5"/>
        <v>0</v>
      </c>
      <c r="AA16" s="270">
        <f t="shared" si="5"/>
        <v>0</v>
      </c>
      <c r="AB16" s="270">
        <f t="shared" si="5"/>
        <v>0</v>
      </c>
      <c r="AC16" s="270">
        <f t="shared" si="5"/>
        <v>0</v>
      </c>
      <c r="AD16" s="276">
        <f t="shared" si="5"/>
        <v>0</v>
      </c>
      <c r="AE16" s="270">
        <f t="shared" si="5"/>
        <v>0</v>
      </c>
      <c r="AF16" s="270">
        <f t="shared" si="5"/>
        <v>0</v>
      </c>
      <c r="AG16" s="270">
        <f t="shared" si="5"/>
        <v>0</v>
      </c>
      <c r="AH16" s="276">
        <f t="shared" si="5"/>
        <v>0</v>
      </c>
      <c r="AI16" s="270">
        <f t="shared" si="5"/>
        <v>0</v>
      </c>
      <c r="AJ16" s="270">
        <f t="shared" si="5"/>
        <v>0</v>
      </c>
      <c r="AK16" s="270">
        <f t="shared" si="5"/>
        <v>0</v>
      </c>
      <c r="AL16" s="276">
        <f t="shared" si="5"/>
        <v>0</v>
      </c>
      <c r="AM16" s="270">
        <f t="shared" si="5"/>
        <v>0</v>
      </c>
      <c r="AN16" s="270">
        <f t="shared" si="5"/>
        <v>0</v>
      </c>
      <c r="AO16" s="270">
        <f t="shared" si="5"/>
        <v>0</v>
      </c>
      <c r="AP16" s="276">
        <f t="shared" si="5"/>
        <v>0</v>
      </c>
      <c r="AQ16" s="270">
        <f t="shared" si="5"/>
        <v>0</v>
      </c>
      <c r="AR16" s="270">
        <f t="shared" si="5"/>
        <v>0</v>
      </c>
      <c r="AS16" s="270">
        <f t="shared" si="5"/>
        <v>0</v>
      </c>
      <c r="AT16" s="276">
        <f t="shared" si="5"/>
        <v>0</v>
      </c>
      <c r="AU16" s="270">
        <f t="shared" si="5"/>
        <v>0</v>
      </c>
      <c r="AV16" s="270">
        <f t="shared" si="5"/>
        <v>0</v>
      </c>
      <c r="AW16" s="270">
        <f t="shared" si="5"/>
        <v>0</v>
      </c>
      <c r="AX16" s="276">
        <f t="shared" si="5"/>
        <v>0</v>
      </c>
      <c r="AY16" s="270">
        <f t="shared" si="5"/>
        <v>0</v>
      </c>
      <c r="AZ16" s="270">
        <f t="shared" si="5"/>
        <v>0</v>
      </c>
      <c r="BA16" s="270">
        <f t="shared" si="5"/>
        <v>0</v>
      </c>
      <c r="BB16" s="276">
        <f t="shared" si="5"/>
        <v>0</v>
      </c>
      <c r="BC16" s="177">
        <f>+SUM(BC10:BC15)</f>
        <v>0</v>
      </c>
      <c r="BD16" s="177">
        <f>+SUM(BD10:BD15)</f>
        <v>0</v>
      </c>
      <c r="BE16" s="177">
        <f>+SUM(BE10:BE15)</f>
        <v>0</v>
      </c>
      <c r="BF16" s="291">
        <f t="shared" si="1"/>
        <v>0</v>
      </c>
    </row>
    <row r="17" spans="1:58" ht="24.75" customHeight="1" thickBot="1" x14ac:dyDescent="0.35">
      <c r="A17" s="383" t="s">
        <v>291</v>
      </c>
      <c r="B17" s="384"/>
      <c r="C17" s="384"/>
      <c r="D17" s="244"/>
      <c r="E17" s="244"/>
      <c r="F17" s="187">
        <f>+F8+F16</f>
        <v>0</v>
      </c>
      <c r="G17" s="188">
        <f>+G8+G16</f>
        <v>0</v>
      </c>
      <c r="H17" s="188">
        <f>+H8+H16</f>
        <v>0</v>
      </c>
      <c r="I17" s="188">
        <f>+I8+I16</f>
        <v>0</v>
      </c>
      <c r="J17" s="281"/>
      <c r="K17" s="188">
        <f>+K8+K16</f>
        <v>0</v>
      </c>
      <c r="L17" s="188">
        <f>+L8+L16</f>
        <v>0</v>
      </c>
      <c r="M17" s="188">
        <f>+M8+M16</f>
        <v>0</v>
      </c>
      <c r="N17" s="281"/>
      <c r="O17" s="188">
        <f>+O8+O16</f>
        <v>0</v>
      </c>
      <c r="P17" s="188">
        <f>+P8+P16</f>
        <v>0</v>
      </c>
      <c r="Q17" s="188">
        <f>+Q8+Q16</f>
        <v>0</v>
      </c>
      <c r="R17" s="281"/>
      <c r="S17" s="188">
        <f>+S8+S16</f>
        <v>0</v>
      </c>
      <c r="T17" s="188">
        <f>+T8+T16</f>
        <v>0</v>
      </c>
      <c r="U17" s="188">
        <f>+U8+U16</f>
        <v>0</v>
      </c>
      <c r="V17" s="281"/>
      <c r="W17" s="188">
        <f>+W8+W16</f>
        <v>0</v>
      </c>
      <c r="X17" s="188">
        <f>+X8+X16</f>
        <v>0</v>
      </c>
      <c r="Y17" s="188">
        <f>+Y8+Y16</f>
        <v>0</v>
      </c>
      <c r="Z17" s="281"/>
      <c r="AA17" s="188">
        <f>+AA8+AA16</f>
        <v>0</v>
      </c>
      <c r="AB17" s="188">
        <f>+AB8+AB16</f>
        <v>0</v>
      </c>
      <c r="AC17" s="188">
        <f>+AC8+AC16</f>
        <v>0</v>
      </c>
      <c r="AD17" s="281"/>
      <c r="AE17" s="188">
        <f>+AE8+AE16</f>
        <v>0</v>
      </c>
      <c r="AF17" s="188">
        <f>+AF8+AF16</f>
        <v>0</v>
      </c>
      <c r="AG17" s="188">
        <f>+AG8+AG16</f>
        <v>0</v>
      </c>
      <c r="AH17" s="281"/>
      <c r="AI17" s="188">
        <f>+AI8+AI16</f>
        <v>0</v>
      </c>
      <c r="AJ17" s="188">
        <f>+AJ8+AJ16</f>
        <v>0</v>
      </c>
      <c r="AK17" s="188">
        <f>+AK8+AK16</f>
        <v>0</v>
      </c>
      <c r="AL17" s="281"/>
      <c r="AM17" s="188">
        <f>+AM8+AM16</f>
        <v>0</v>
      </c>
      <c r="AN17" s="188">
        <f>+AN8+AN16</f>
        <v>0</v>
      </c>
      <c r="AO17" s="188">
        <f>+AO8+AO16</f>
        <v>0</v>
      </c>
      <c r="AP17" s="281"/>
      <c r="AQ17" s="188">
        <f>+AQ8+AQ16</f>
        <v>0</v>
      </c>
      <c r="AR17" s="188">
        <f>+AR8+AR16</f>
        <v>0</v>
      </c>
      <c r="AS17" s="188">
        <f>+AS8+AS16</f>
        <v>0</v>
      </c>
      <c r="AT17" s="281"/>
      <c r="AU17" s="188">
        <f>+AU8+AU16</f>
        <v>0</v>
      </c>
      <c r="AV17" s="188">
        <f>+AV8+AV16</f>
        <v>0</v>
      </c>
      <c r="AW17" s="188">
        <f>+AW8+AW16</f>
        <v>0</v>
      </c>
      <c r="AX17" s="281"/>
      <c r="AY17" s="188">
        <f t="shared" ref="AY17:BF17" si="6">+AY8+AY16</f>
        <v>0</v>
      </c>
      <c r="AZ17" s="188">
        <f t="shared" si="6"/>
        <v>0</v>
      </c>
      <c r="BA17" s="188">
        <f t="shared" si="6"/>
        <v>0</v>
      </c>
      <c r="BB17" s="281">
        <f t="shared" si="6"/>
        <v>0</v>
      </c>
      <c r="BC17" s="188">
        <f t="shared" si="6"/>
        <v>0</v>
      </c>
      <c r="BD17" s="188">
        <f t="shared" si="6"/>
        <v>0</v>
      </c>
      <c r="BE17" s="188">
        <f t="shared" si="6"/>
        <v>0</v>
      </c>
      <c r="BF17" s="281">
        <f t="shared" si="6"/>
        <v>0</v>
      </c>
    </row>
  </sheetData>
  <mergeCells count="16">
    <mergeCell ref="B12:B13"/>
    <mergeCell ref="B14:B15"/>
    <mergeCell ref="A17:C17"/>
    <mergeCell ref="A4:B4"/>
    <mergeCell ref="A6:A7"/>
    <mergeCell ref="B6:B7"/>
    <mergeCell ref="A10:A15"/>
    <mergeCell ref="B10:B11"/>
    <mergeCell ref="A8:D8"/>
    <mergeCell ref="A16:D16"/>
    <mergeCell ref="A1:B3"/>
    <mergeCell ref="C1:BA3"/>
    <mergeCell ref="C4:BF4"/>
    <mergeCell ref="BC1:BE1"/>
    <mergeCell ref="BC2:BE2"/>
    <mergeCell ref="BC3:BE3"/>
  </mergeCells>
  <pageMargins left="0.70866141732283472" right="0.70866141732283472" top="0.74803149606299213" bottom="0.74803149606299213" header="0.31496062992125984" footer="0.31496062992125984"/>
  <pageSetup scale="11" orientation="landscape" r:id="rId1"/>
  <headerFooter>
    <oddFooter>&amp;RDE02-F12 Vr.3(2023-04-12)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BF16"/>
  <sheetViews>
    <sheetView showWhiteSpace="0" view="pageBreakPreview" topLeftCell="AN1" zoomScale="50" zoomScaleNormal="40" zoomScaleSheetLayoutView="50" zoomScalePageLayoutView="29" workbookViewId="0">
      <selection activeCell="BF1" sqref="BF1:BF3"/>
    </sheetView>
  </sheetViews>
  <sheetFormatPr baseColWidth="10" defaultRowHeight="14.4" x14ac:dyDescent="0.3"/>
  <cols>
    <col min="1" max="3" width="26.6640625" customWidth="1"/>
    <col min="4" max="4" width="27.5546875" customWidth="1"/>
    <col min="5" max="5" width="23.5546875" customWidth="1"/>
    <col min="6" max="6" width="23" style="126" customWidth="1"/>
    <col min="7" max="7" width="21.6640625" style="121" bestFit="1" customWidth="1"/>
    <col min="8" max="10" width="16.44140625" style="121" customWidth="1"/>
    <col min="11" max="11" width="18.44140625" style="121" customWidth="1"/>
    <col min="12" max="12" width="18.5546875" bestFit="1" customWidth="1"/>
    <col min="13" max="14" width="18.5546875" customWidth="1"/>
    <col min="15" max="15" width="17.44140625" bestFit="1" customWidth="1"/>
    <col min="16" max="17" width="18.5546875" bestFit="1" customWidth="1"/>
    <col min="18" max="18" width="18.5546875" customWidth="1"/>
    <col min="19" max="19" width="22" bestFit="1" customWidth="1"/>
    <col min="20" max="20" width="22.6640625" bestFit="1" customWidth="1"/>
    <col min="21" max="21" width="18.5546875" bestFit="1" customWidth="1"/>
    <col min="22" max="22" width="18.5546875" customWidth="1"/>
    <col min="23" max="23" width="24.109375" bestFit="1" customWidth="1"/>
    <col min="24" max="24" width="23.5546875" bestFit="1" customWidth="1"/>
    <col min="25" max="25" width="18.5546875" bestFit="1" customWidth="1"/>
    <col min="26" max="26" width="18.5546875" customWidth="1"/>
    <col min="27" max="27" width="24.44140625" bestFit="1" customWidth="1"/>
    <col min="28" max="28" width="23.88671875" bestFit="1" customWidth="1"/>
    <col min="29" max="29" width="18.5546875" bestFit="1" customWidth="1"/>
    <col min="30" max="30" width="18.5546875" customWidth="1"/>
    <col min="31" max="31" width="17.44140625" bestFit="1" customWidth="1"/>
    <col min="32" max="32" width="23.109375" bestFit="1" customWidth="1"/>
    <col min="33" max="33" width="18.5546875" bestFit="1" customWidth="1"/>
    <col min="34" max="34" width="18.5546875" customWidth="1"/>
    <col min="35" max="36" width="18.5546875" bestFit="1" customWidth="1"/>
    <col min="37" max="38" width="18.5546875" customWidth="1"/>
    <col min="39" max="39" width="19" customWidth="1"/>
    <col min="40" max="41" width="20.5546875" bestFit="1" customWidth="1"/>
    <col min="42" max="42" width="20.5546875" customWidth="1"/>
    <col min="43" max="43" width="17.109375" customWidth="1"/>
    <col min="44" max="44" width="18.88671875" customWidth="1"/>
    <col min="45" max="45" width="18.5546875" bestFit="1" customWidth="1"/>
    <col min="46" max="46" width="18.5546875" customWidth="1"/>
    <col min="47" max="47" width="18.88671875" customWidth="1"/>
    <col min="48" max="48" width="18.5546875" customWidth="1"/>
    <col min="49" max="49" width="18.5546875" bestFit="1" customWidth="1"/>
    <col min="50" max="50" width="18.5546875" customWidth="1"/>
    <col min="51" max="51" width="17.44140625" bestFit="1" customWidth="1"/>
    <col min="52" max="53" width="20.5546875" bestFit="1" customWidth="1"/>
    <col min="54" max="54" width="20.5546875" customWidth="1"/>
    <col min="55" max="55" width="21.5546875" customWidth="1"/>
    <col min="56" max="56" width="23.5546875" bestFit="1" customWidth="1"/>
    <col min="57" max="57" width="24.44140625" bestFit="1" customWidth="1"/>
    <col min="58" max="58" width="18" customWidth="1"/>
  </cols>
  <sheetData>
    <row r="1" spans="1:58" ht="29.25" customHeight="1" x14ac:dyDescent="0.3">
      <c r="A1" s="370"/>
      <c r="B1" s="371"/>
      <c r="C1" s="352" t="s">
        <v>307</v>
      </c>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96"/>
      <c r="BE1" s="297" t="s">
        <v>296</v>
      </c>
      <c r="BF1" s="128" t="s">
        <v>299</v>
      </c>
    </row>
    <row r="2" spans="1:58" ht="29.25" customHeight="1" x14ac:dyDescent="0.3">
      <c r="A2" s="372"/>
      <c r="B2" s="373"/>
      <c r="C2" s="354"/>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97"/>
      <c r="BE2" s="298" t="s">
        <v>297</v>
      </c>
      <c r="BF2" s="129">
        <v>3</v>
      </c>
    </row>
    <row r="3" spans="1:58" ht="29.25" customHeight="1" thickBot="1" x14ac:dyDescent="0.35">
      <c r="A3" s="374"/>
      <c r="B3" s="375"/>
      <c r="C3" s="356"/>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98"/>
      <c r="BE3" s="299" t="s">
        <v>298</v>
      </c>
      <c r="BF3" s="130">
        <v>45028</v>
      </c>
    </row>
    <row r="4" spans="1:58" ht="34.5" customHeight="1" thickBot="1" x14ac:dyDescent="0.35">
      <c r="A4" s="250" t="s">
        <v>1</v>
      </c>
      <c r="B4" s="251"/>
      <c r="C4" s="393">
        <f>'Avance financiero'!B5:AH5</f>
        <v>0</v>
      </c>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5"/>
    </row>
    <row r="5" spans="1:58" s="252" customFormat="1" ht="71.25" customHeight="1" thickBot="1" x14ac:dyDescent="0.35">
      <c r="A5" s="253" t="s">
        <v>303</v>
      </c>
      <c r="B5" s="253" t="s">
        <v>304</v>
      </c>
      <c r="C5" s="253" t="s">
        <v>305</v>
      </c>
      <c r="D5" s="254" t="s">
        <v>224</v>
      </c>
      <c r="E5" s="91" t="s">
        <v>244</v>
      </c>
      <c r="F5" s="125" t="s">
        <v>225</v>
      </c>
      <c r="G5" s="122" t="s">
        <v>254</v>
      </c>
      <c r="H5" s="123" t="s">
        <v>255</v>
      </c>
      <c r="I5" s="124" t="s">
        <v>212</v>
      </c>
      <c r="J5" s="245" t="s">
        <v>306</v>
      </c>
      <c r="K5" s="122" t="s">
        <v>256</v>
      </c>
      <c r="L5" s="86" t="s">
        <v>257</v>
      </c>
      <c r="M5" s="90" t="s">
        <v>213</v>
      </c>
      <c r="N5" s="245" t="s">
        <v>308</v>
      </c>
      <c r="O5" s="89" t="s">
        <v>258</v>
      </c>
      <c r="P5" s="86" t="s">
        <v>259</v>
      </c>
      <c r="Q5" s="90" t="s">
        <v>214</v>
      </c>
      <c r="R5" s="245" t="s">
        <v>309</v>
      </c>
      <c r="S5" s="89" t="s">
        <v>158</v>
      </c>
      <c r="T5" s="86" t="s">
        <v>260</v>
      </c>
      <c r="U5" s="90" t="s">
        <v>215</v>
      </c>
      <c r="V5" s="245" t="s">
        <v>310</v>
      </c>
      <c r="W5" s="89" t="s">
        <v>261</v>
      </c>
      <c r="X5" s="86" t="s">
        <v>262</v>
      </c>
      <c r="Y5" s="90" t="s">
        <v>216</v>
      </c>
      <c r="Z5" s="245" t="s">
        <v>311</v>
      </c>
      <c r="AA5" s="89" t="s">
        <v>263</v>
      </c>
      <c r="AB5" s="86" t="s">
        <v>264</v>
      </c>
      <c r="AC5" s="90" t="s">
        <v>217</v>
      </c>
      <c r="AD5" s="245" t="s">
        <v>312</v>
      </c>
      <c r="AE5" s="89" t="s">
        <v>265</v>
      </c>
      <c r="AF5" s="86" t="s">
        <v>266</v>
      </c>
      <c r="AG5" s="90" t="s">
        <v>218</v>
      </c>
      <c r="AH5" s="245" t="s">
        <v>313</v>
      </c>
      <c r="AI5" s="89" t="s">
        <v>267</v>
      </c>
      <c r="AJ5" s="86" t="s">
        <v>268</v>
      </c>
      <c r="AK5" s="90" t="s">
        <v>219</v>
      </c>
      <c r="AL5" s="245" t="s">
        <v>314</v>
      </c>
      <c r="AM5" s="89" t="s">
        <v>269</v>
      </c>
      <c r="AN5" s="86" t="s">
        <v>270</v>
      </c>
      <c r="AO5" s="90" t="s">
        <v>220</v>
      </c>
      <c r="AP5" s="245" t="s">
        <v>315</v>
      </c>
      <c r="AQ5" s="89" t="s">
        <v>271</v>
      </c>
      <c r="AR5" s="86" t="s">
        <v>272</v>
      </c>
      <c r="AS5" s="90" t="s">
        <v>221</v>
      </c>
      <c r="AT5" s="245" t="s">
        <v>316</v>
      </c>
      <c r="AU5" s="89" t="s">
        <v>273</v>
      </c>
      <c r="AV5" s="86" t="s">
        <v>274</v>
      </c>
      <c r="AW5" s="90" t="s">
        <v>222</v>
      </c>
      <c r="AX5" s="245" t="s">
        <v>317</v>
      </c>
      <c r="AY5" s="89" t="s">
        <v>275</v>
      </c>
      <c r="AZ5" s="86" t="s">
        <v>276</v>
      </c>
      <c r="BA5" s="90" t="s">
        <v>223</v>
      </c>
      <c r="BB5" s="90" t="s">
        <v>318</v>
      </c>
      <c r="BC5" s="90" t="s">
        <v>277</v>
      </c>
      <c r="BD5" s="90" t="s">
        <v>278</v>
      </c>
      <c r="BE5" s="90" t="s">
        <v>279</v>
      </c>
      <c r="BF5" s="90" t="s">
        <v>319</v>
      </c>
    </row>
    <row r="6" spans="1:58" ht="24.75" customHeight="1" x14ac:dyDescent="0.45">
      <c r="A6" s="249"/>
      <c r="B6" s="249"/>
      <c r="C6" s="249"/>
      <c r="D6" s="248"/>
      <c r="E6" s="73"/>
      <c r="F6" s="227"/>
      <c r="G6" s="228"/>
      <c r="H6" s="229"/>
      <c r="I6" s="230"/>
      <c r="J6" s="246"/>
      <c r="K6" s="231"/>
      <c r="L6" s="232"/>
      <c r="M6" s="232"/>
      <c r="N6" s="232"/>
      <c r="O6" s="233"/>
      <c r="P6" s="232"/>
      <c r="Q6" s="232"/>
      <c r="R6" s="258"/>
      <c r="S6" s="233"/>
      <c r="T6" s="232"/>
      <c r="U6" s="234"/>
      <c r="V6" s="257"/>
      <c r="W6" s="233"/>
      <c r="X6" s="232"/>
      <c r="Y6" s="234"/>
      <c r="Z6" s="257"/>
      <c r="AA6" s="233"/>
      <c r="AB6" s="232"/>
      <c r="AC6" s="234"/>
      <c r="AD6" s="257"/>
      <c r="AE6" s="233"/>
      <c r="AF6" s="232"/>
      <c r="AG6" s="234"/>
      <c r="AH6" s="257"/>
      <c r="AI6" s="233"/>
      <c r="AJ6" s="232"/>
      <c r="AK6" s="232"/>
      <c r="AL6" s="258"/>
      <c r="AM6" s="233"/>
      <c r="AN6" s="232"/>
      <c r="AO6" s="234"/>
      <c r="AP6" s="257"/>
      <c r="AQ6" s="233"/>
      <c r="AR6" s="232"/>
      <c r="AS6" s="234"/>
      <c r="AT6" s="257"/>
      <c r="AU6" s="233"/>
      <c r="AV6" s="232"/>
      <c r="AW6" s="234"/>
      <c r="AX6" s="257"/>
      <c r="AY6" s="233"/>
      <c r="AZ6" s="232"/>
      <c r="BA6" s="235"/>
      <c r="BB6" s="235"/>
      <c r="BC6" s="189">
        <f>+G6+K6+O6+S6+W6+AA6+AE6+AI6+AM6+AQ6+AU6+AY6</f>
        <v>0</v>
      </c>
      <c r="BD6" s="190">
        <f>+H6+L6+P6+T6+X6+AB6+AF6+AJ6+AN6+AR6+AV6+AZ6</f>
        <v>0</v>
      </c>
      <c r="BE6" s="190">
        <f>+I6+M6+Q6+U6+Y6+AC6+AG6+AK6+AO6+AS6+AW6+BA6</f>
        <v>0</v>
      </c>
      <c r="BF6" s="190">
        <f>+J6+N6+R6+V6+Z6+AD6+AH6+AL6+AP6+AT6+AX6+BB6</f>
        <v>0</v>
      </c>
    </row>
    <row r="7" spans="1:58" ht="24.75" customHeight="1" x14ac:dyDescent="0.45">
      <c r="A7" s="249"/>
      <c r="B7" s="249"/>
      <c r="C7" s="249"/>
      <c r="D7" s="248"/>
      <c r="E7" s="73"/>
      <c r="F7" s="227"/>
      <c r="G7" s="236"/>
      <c r="H7" s="229"/>
      <c r="I7" s="230"/>
      <c r="J7" s="246"/>
      <c r="K7" s="231"/>
      <c r="L7" s="232"/>
      <c r="M7" s="255"/>
      <c r="N7" s="255"/>
      <c r="O7" s="233"/>
      <c r="P7" s="232"/>
      <c r="Q7" s="232"/>
      <c r="R7" s="258"/>
      <c r="S7" s="233"/>
      <c r="T7" s="232"/>
      <c r="U7" s="232"/>
      <c r="V7" s="258"/>
      <c r="W7" s="233"/>
      <c r="X7" s="232"/>
      <c r="Y7" s="232"/>
      <c r="Z7" s="258"/>
      <c r="AA7" s="233"/>
      <c r="AB7" s="232"/>
      <c r="AC7" s="232"/>
      <c r="AD7" s="258"/>
      <c r="AE7" s="233"/>
      <c r="AF7" s="232"/>
      <c r="AG7" s="232"/>
      <c r="AH7" s="258"/>
      <c r="AI7" s="233"/>
      <c r="AJ7" s="232"/>
      <c r="AK7" s="232"/>
      <c r="AL7" s="258"/>
      <c r="AM7" s="233"/>
      <c r="AN7" s="232"/>
      <c r="AO7" s="232"/>
      <c r="AP7" s="258"/>
      <c r="AQ7" s="233"/>
      <c r="AR7" s="232"/>
      <c r="AS7" s="232"/>
      <c r="AT7" s="258"/>
      <c r="AU7" s="233"/>
      <c r="AV7" s="232"/>
      <c r="AW7" s="232"/>
      <c r="AX7" s="258"/>
      <c r="AY7" s="233"/>
      <c r="AZ7" s="232"/>
      <c r="BA7" s="235"/>
      <c r="BB7" s="235"/>
      <c r="BC7" s="189">
        <f t="shared" ref="BC7:BC15" si="0">+G7+K7+O7+S7+W7+AA7+AE7+AI7+AM7+AQ7+AU7+AY7</f>
        <v>0</v>
      </c>
      <c r="BD7" s="190">
        <f t="shared" ref="BD7:BD15" si="1">+H7+L7+P7+T7+X7+AB7+AF7+AJ7+AN7+AR7+AV7+AZ7</f>
        <v>0</v>
      </c>
      <c r="BE7" s="190">
        <f t="shared" ref="BE7:BE15" si="2">+I7+M7+Q7+U7+Y7+AC7+AG7+AK7+AO7+AS7+AW7+BA7</f>
        <v>0</v>
      </c>
      <c r="BF7" s="190">
        <f t="shared" ref="BF7:BF15" si="3">+J7+N7+R7+V7+Z7+AD7+AH7+AL7+AP7+AT7+AX7+BB7</f>
        <v>0</v>
      </c>
    </row>
    <row r="8" spans="1:58" ht="24.75" customHeight="1" x14ac:dyDescent="0.45">
      <c r="A8" s="249"/>
      <c r="B8" s="249"/>
      <c r="C8" s="249"/>
      <c r="D8" s="248"/>
      <c r="E8" s="73"/>
      <c r="F8" s="227"/>
      <c r="G8" s="236"/>
      <c r="H8" s="229"/>
      <c r="I8" s="230"/>
      <c r="J8" s="246"/>
      <c r="K8" s="231"/>
      <c r="L8" s="232"/>
      <c r="M8" s="255"/>
      <c r="N8" s="255"/>
      <c r="O8" s="233"/>
      <c r="P8" s="232"/>
      <c r="Q8" s="232"/>
      <c r="R8" s="258"/>
      <c r="S8" s="233"/>
      <c r="T8" s="232"/>
      <c r="U8" s="232"/>
      <c r="V8" s="258"/>
      <c r="W8" s="233"/>
      <c r="X8" s="232"/>
      <c r="Y8" s="232"/>
      <c r="Z8" s="258"/>
      <c r="AA8" s="233"/>
      <c r="AB8" s="232"/>
      <c r="AC8" s="232"/>
      <c r="AD8" s="258"/>
      <c r="AE8" s="233"/>
      <c r="AF8" s="232"/>
      <c r="AG8" s="232"/>
      <c r="AH8" s="258"/>
      <c r="AI8" s="233"/>
      <c r="AJ8" s="232"/>
      <c r="AK8" s="232"/>
      <c r="AL8" s="258"/>
      <c r="AM8" s="233"/>
      <c r="AN8" s="232"/>
      <c r="AO8" s="232"/>
      <c r="AP8" s="258"/>
      <c r="AQ8" s="233"/>
      <c r="AR8" s="232"/>
      <c r="AS8" s="232"/>
      <c r="AT8" s="258"/>
      <c r="AU8" s="233"/>
      <c r="AV8" s="232"/>
      <c r="AW8" s="232"/>
      <c r="AX8" s="258"/>
      <c r="AY8" s="233"/>
      <c r="AZ8" s="232"/>
      <c r="BA8" s="235"/>
      <c r="BB8" s="235"/>
      <c r="BC8" s="189">
        <f t="shared" si="0"/>
        <v>0</v>
      </c>
      <c r="BD8" s="190">
        <f t="shared" si="1"/>
        <v>0</v>
      </c>
      <c r="BE8" s="190">
        <f t="shared" si="2"/>
        <v>0</v>
      </c>
      <c r="BF8" s="190">
        <f t="shared" si="3"/>
        <v>0</v>
      </c>
    </row>
    <row r="9" spans="1:58" ht="24.75" customHeight="1" x14ac:dyDescent="0.45">
      <c r="A9" s="249"/>
      <c r="B9" s="249"/>
      <c r="C9" s="249"/>
      <c r="D9" s="248"/>
      <c r="E9" s="73"/>
      <c r="F9" s="227"/>
      <c r="G9" s="236"/>
      <c r="H9" s="229"/>
      <c r="I9" s="230"/>
      <c r="J9" s="246"/>
      <c r="K9" s="231"/>
      <c r="L9" s="232"/>
      <c r="M9" s="255"/>
      <c r="N9" s="255"/>
      <c r="O9" s="233"/>
      <c r="P9" s="232"/>
      <c r="Q9" s="232"/>
      <c r="R9" s="258"/>
      <c r="S9" s="233"/>
      <c r="T9" s="232"/>
      <c r="U9" s="232"/>
      <c r="V9" s="258"/>
      <c r="W9" s="233"/>
      <c r="X9" s="232"/>
      <c r="Y9" s="232"/>
      <c r="Z9" s="258"/>
      <c r="AA9" s="233"/>
      <c r="AB9" s="232"/>
      <c r="AC9" s="232"/>
      <c r="AD9" s="258"/>
      <c r="AE9" s="233"/>
      <c r="AF9" s="232"/>
      <c r="AG9" s="232"/>
      <c r="AH9" s="258"/>
      <c r="AI9" s="233"/>
      <c r="AJ9" s="232"/>
      <c r="AK9" s="232"/>
      <c r="AL9" s="258"/>
      <c r="AM9" s="233"/>
      <c r="AN9" s="232"/>
      <c r="AO9" s="232"/>
      <c r="AP9" s="258"/>
      <c r="AQ9" s="233"/>
      <c r="AR9" s="232"/>
      <c r="AS9" s="232"/>
      <c r="AT9" s="258"/>
      <c r="AU9" s="233"/>
      <c r="AV9" s="232"/>
      <c r="AW9" s="232"/>
      <c r="AX9" s="258"/>
      <c r="AY9" s="233"/>
      <c r="AZ9" s="232"/>
      <c r="BA9" s="235"/>
      <c r="BB9" s="235"/>
      <c r="BC9" s="189">
        <f t="shared" si="0"/>
        <v>0</v>
      </c>
      <c r="BD9" s="190">
        <f t="shared" si="1"/>
        <v>0</v>
      </c>
      <c r="BE9" s="190">
        <f t="shared" si="2"/>
        <v>0</v>
      </c>
      <c r="BF9" s="190">
        <f t="shared" si="3"/>
        <v>0</v>
      </c>
    </row>
    <row r="10" spans="1:58" ht="24.75" customHeight="1" x14ac:dyDescent="0.45">
      <c r="A10" s="249"/>
      <c r="B10" s="249"/>
      <c r="C10" s="249"/>
      <c r="D10" s="248"/>
      <c r="E10" s="73"/>
      <c r="F10" s="227"/>
      <c r="G10" s="236"/>
      <c r="H10" s="229"/>
      <c r="I10" s="230"/>
      <c r="J10" s="246"/>
      <c r="K10" s="231"/>
      <c r="L10" s="232"/>
      <c r="M10" s="255"/>
      <c r="N10" s="255"/>
      <c r="O10" s="233"/>
      <c r="P10" s="232"/>
      <c r="Q10" s="232"/>
      <c r="R10" s="258"/>
      <c r="S10" s="233"/>
      <c r="T10" s="232"/>
      <c r="U10" s="232"/>
      <c r="V10" s="258"/>
      <c r="W10" s="233"/>
      <c r="X10" s="232"/>
      <c r="Y10" s="232"/>
      <c r="Z10" s="258"/>
      <c r="AA10" s="233"/>
      <c r="AB10" s="232"/>
      <c r="AC10" s="232"/>
      <c r="AD10" s="258"/>
      <c r="AE10" s="233"/>
      <c r="AF10" s="232"/>
      <c r="AG10" s="232"/>
      <c r="AH10" s="258"/>
      <c r="AI10" s="233"/>
      <c r="AJ10" s="232"/>
      <c r="AK10" s="232"/>
      <c r="AL10" s="258"/>
      <c r="AM10" s="233"/>
      <c r="AN10" s="232"/>
      <c r="AO10" s="232"/>
      <c r="AP10" s="258"/>
      <c r="AQ10" s="233"/>
      <c r="AR10" s="232"/>
      <c r="AS10" s="232"/>
      <c r="AT10" s="258"/>
      <c r="AU10" s="233"/>
      <c r="AV10" s="232"/>
      <c r="AW10" s="232"/>
      <c r="AX10" s="258"/>
      <c r="AY10" s="233"/>
      <c r="AZ10" s="232"/>
      <c r="BA10" s="235"/>
      <c r="BB10" s="235"/>
      <c r="BC10" s="189">
        <f t="shared" si="0"/>
        <v>0</v>
      </c>
      <c r="BD10" s="190">
        <f t="shared" si="1"/>
        <v>0</v>
      </c>
      <c r="BE10" s="190">
        <f t="shared" si="2"/>
        <v>0</v>
      </c>
      <c r="BF10" s="190">
        <f t="shared" si="3"/>
        <v>0</v>
      </c>
    </row>
    <row r="11" spans="1:58" ht="24.75" customHeight="1" x14ac:dyDescent="0.45">
      <c r="A11" s="249"/>
      <c r="B11" s="249"/>
      <c r="C11" s="249"/>
      <c r="D11" s="248"/>
      <c r="E11" s="73"/>
      <c r="F11" s="227"/>
      <c r="G11" s="236"/>
      <c r="H11" s="229"/>
      <c r="I11" s="230"/>
      <c r="J11" s="246"/>
      <c r="K11" s="231"/>
      <c r="L11" s="232"/>
      <c r="M11" s="255"/>
      <c r="N11" s="255"/>
      <c r="O11" s="233"/>
      <c r="P11" s="232"/>
      <c r="Q11" s="232"/>
      <c r="R11" s="258"/>
      <c r="S11" s="233"/>
      <c r="T11" s="232"/>
      <c r="U11" s="232"/>
      <c r="V11" s="258"/>
      <c r="W11" s="233"/>
      <c r="X11" s="232"/>
      <c r="Y11" s="232"/>
      <c r="Z11" s="258"/>
      <c r="AA11" s="233"/>
      <c r="AB11" s="232"/>
      <c r="AC11" s="232"/>
      <c r="AD11" s="258"/>
      <c r="AE11" s="233"/>
      <c r="AF11" s="232"/>
      <c r="AG11" s="232"/>
      <c r="AH11" s="258"/>
      <c r="AI11" s="233"/>
      <c r="AJ11" s="232"/>
      <c r="AK11" s="232"/>
      <c r="AL11" s="258"/>
      <c r="AM11" s="233"/>
      <c r="AN11" s="232"/>
      <c r="AO11" s="232"/>
      <c r="AP11" s="258"/>
      <c r="AQ11" s="233"/>
      <c r="AR11" s="232"/>
      <c r="AS11" s="232"/>
      <c r="AT11" s="258"/>
      <c r="AU11" s="233"/>
      <c r="AV11" s="232"/>
      <c r="AW11" s="232"/>
      <c r="AX11" s="258"/>
      <c r="AY11" s="233"/>
      <c r="AZ11" s="232"/>
      <c r="BA11" s="235"/>
      <c r="BB11" s="235"/>
      <c r="BC11" s="189">
        <f t="shared" si="0"/>
        <v>0</v>
      </c>
      <c r="BD11" s="190">
        <f t="shared" si="1"/>
        <v>0</v>
      </c>
      <c r="BE11" s="190">
        <f t="shared" si="2"/>
        <v>0</v>
      </c>
      <c r="BF11" s="190">
        <f t="shared" si="3"/>
        <v>0</v>
      </c>
    </row>
    <row r="12" spans="1:58" ht="24.75" customHeight="1" x14ac:dyDescent="0.45">
      <c r="A12" s="249"/>
      <c r="B12" s="249"/>
      <c r="C12" s="249"/>
      <c r="D12" s="248"/>
      <c r="E12" s="73"/>
      <c r="F12" s="227"/>
      <c r="G12" s="236"/>
      <c r="H12" s="229"/>
      <c r="I12" s="230"/>
      <c r="J12" s="246"/>
      <c r="K12" s="231"/>
      <c r="L12" s="232"/>
      <c r="M12" s="255"/>
      <c r="N12" s="255"/>
      <c r="O12" s="233"/>
      <c r="P12" s="232"/>
      <c r="Q12" s="232"/>
      <c r="R12" s="258"/>
      <c r="S12" s="233"/>
      <c r="T12" s="232"/>
      <c r="U12" s="232"/>
      <c r="V12" s="258"/>
      <c r="W12" s="233"/>
      <c r="X12" s="232"/>
      <c r="Y12" s="232"/>
      <c r="Z12" s="258"/>
      <c r="AA12" s="233"/>
      <c r="AB12" s="232"/>
      <c r="AC12" s="232"/>
      <c r="AD12" s="258"/>
      <c r="AE12" s="233"/>
      <c r="AF12" s="232"/>
      <c r="AG12" s="232"/>
      <c r="AH12" s="258"/>
      <c r="AI12" s="233"/>
      <c r="AJ12" s="232"/>
      <c r="AK12" s="232"/>
      <c r="AL12" s="258"/>
      <c r="AM12" s="233"/>
      <c r="AN12" s="232"/>
      <c r="AO12" s="232"/>
      <c r="AP12" s="258"/>
      <c r="AQ12" s="233"/>
      <c r="AR12" s="232"/>
      <c r="AS12" s="232"/>
      <c r="AT12" s="258"/>
      <c r="AU12" s="233"/>
      <c r="AV12" s="232"/>
      <c r="AW12" s="232"/>
      <c r="AX12" s="258"/>
      <c r="AY12" s="233"/>
      <c r="AZ12" s="232"/>
      <c r="BA12" s="235"/>
      <c r="BB12" s="235"/>
      <c r="BC12" s="189">
        <f t="shared" si="0"/>
        <v>0</v>
      </c>
      <c r="BD12" s="190">
        <f t="shared" si="1"/>
        <v>0</v>
      </c>
      <c r="BE12" s="190">
        <f t="shared" si="2"/>
        <v>0</v>
      </c>
      <c r="BF12" s="190">
        <f t="shared" si="3"/>
        <v>0</v>
      </c>
    </row>
    <row r="13" spans="1:58" ht="24.75" customHeight="1" x14ac:dyDescent="0.45">
      <c r="A13" s="249"/>
      <c r="B13" s="249"/>
      <c r="C13" s="249"/>
      <c r="D13" s="248"/>
      <c r="E13" s="73"/>
      <c r="F13" s="227"/>
      <c r="G13" s="236"/>
      <c r="H13" s="229"/>
      <c r="I13" s="230"/>
      <c r="J13" s="246"/>
      <c r="K13" s="231"/>
      <c r="L13" s="232"/>
      <c r="M13" s="255"/>
      <c r="N13" s="255"/>
      <c r="O13" s="233"/>
      <c r="P13" s="232"/>
      <c r="Q13" s="232"/>
      <c r="R13" s="258"/>
      <c r="S13" s="233"/>
      <c r="T13" s="232"/>
      <c r="U13" s="232"/>
      <c r="V13" s="258"/>
      <c r="W13" s="233"/>
      <c r="X13" s="232"/>
      <c r="Y13" s="232"/>
      <c r="Z13" s="258"/>
      <c r="AA13" s="233"/>
      <c r="AB13" s="232"/>
      <c r="AC13" s="232"/>
      <c r="AD13" s="258"/>
      <c r="AE13" s="233"/>
      <c r="AF13" s="232"/>
      <c r="AG13" s="232"/>
      <c r="AH13" s="258"/>
      <c r="AI13" s="233"/>
      <c r="AJ13" s="232"/>
      <c r="AK13" s="232"/>
      <c r="AL13" s="258"/>
      <c r="AM13" s="233"/>
      <c r="AN13" s="232"/>
      <c r="AO13" s="232"/>
      <c r="AP13" s="258"/>
      <c r="AQ13" s="233"/>
      <c r="AR13" s="232"/>
      <c r="AS13" s="232"/>
      <c r="AT13" s="258"/>
      <c r="AU13" s="233"/>
      <c r="AV13" s="232"/>
      <c r="AW13" s="232"/>
      <c r="AX13" s="258"/>
      <c r="AY13" s="233"/>
      <c r="AZ13" s="232"/>
      <c r="BA13" s="235"/>
      <c r="BB13" s="235"/>
      <c r="BC13" s="189">
        <f t="shared" si="0"/>
        <v>0</v>
      </c>
      <c r="BD13" s="190">
        <f t="shared" si="1"/>
        <v>0</v>
      </c>
      <c r="BE13" s="190">
        <f t="shared" si="2"/>
        <v>0</v>
      </c>
      <c r="BF13" s="190">
        <f t="shared" si="3"/>
        <v>0</v>
      </c>
    </row>
    <row r="14" spans="1:58" ht="24.75" customHeight="1" x14ac:dyDescent="0.45">
      <c r="A14" s="249"/>
      <c r="B14" s="249"/>
      <c r="C14" s="249"/>
      <c r="D14" s="248"/>
      <c r="E14" s="73"/>
      <c r="F14" s="227"/>
      <c r="G14" s="236"/>
      <c r="H14" s="229"/>
      <c r="I14" s="230"/>
      <c r="J14" s="246"/>
      <c r="K14" s="231"/>
      <c r="L14" s="232"/>
      <c r="M14" s="255"/>
      <c r="N14" s="255"/>
      <c r="O14" s="233"/>
      <c r="P14" s="232"/>
      <c r="Q14" s="232"/>
      <c r="R14" s="258"/>
      <c r="S14" s="233"/>
      <c r="T14" s="232"/>
      <c r="U14" s="232"/>
      <c r="V14" s="258"/>
      <c r="W14" s="233"/>
      <c r="X14" s="232"/>
      <c r="Y14" s="232"/>
      <c r="Z14" s="258"/>
      <c r="AA14" s="233"/>
      <c r="AB14" s="232"/>
      <c r="AC14" s="232"/>
      <c r="AD14" s="258"/>
      <c r="AE14" s="233"/>
      <c r="AF14" s="232"/>
      <c r="AG14" s="232"/>
      <c r="AH14" s="258"/>
      <c r="AI14" s="233"/>
      <c r="AJ14" s="232"/>
      <c r="AK14" s="232"/>
      <c r="AL14" s="258"/>
      <c r="AM14" s="233"/>
      <c r="AN14" s="232"/>
      <c r="AO14" s="232"/>
      <c r="AP14" s="258"/>
      <c r="AQ14" s="233"/>
      <c r="AR14" s="232"/>
      <c r="AS14" s="232"/>
      <c r="AT14" s="258"/>
      <c r="AU14" s="233"/>
      <c r="AV14" s="232"/>
      <c r="AW14" s="232"/>
      <c r="AX14" s="258"/>
      <c r="AY14" s="233"/>
      <c r="AZ14" s="232"/>
      <c r="BA14" s="235"/>
      <c r="BB14" s="235"/>
      <c r="BC14" s="189">
        <f t="shared" si="0"/>
        <v>0</v>
      </c>
      <c r="BD14" s="190">
        <f t="shared" si="1"/>
        <v>0</v>
      </c>
      <c r="BE14" s="190">
        <f t="shared" si="2"/>
        <v>0</v>
      </c>
      <c r="BF14" s="190">
        <f t="shared" si="3"/>
        <v>0</v>
      </c>
    </row>
    <row r="15" spans="1:58" ht="24.75" customHeight="1" thickBot="1" x14ac:dyDescent="0.5">
      <c r="A15" s="249"/>
      <c r="B15" s="249"/>
      <c r="C15" s="249"/>
      <c r="D15" s="248"/>
      <c r="E15" s="73"/>
      <c r="F15" s="227"/>
      <c r="G15" s="231"/>
      <c r="H15" s="237"/>
      <c r="I15" s="230"/>
      <c r="J15" s="246"/>
      <c r="K15" s="231"/>
      <c r="L15" s="232"/>
      <c r="M15" s="255"/>
      <c r="N15" s="255"/>
      <c r="O15" s="233"/>
      <c r="P15" s="232"/>
      <c r="Q15" s="232"/>
      <c r="R15" s="258"/>
      <c r="S15" s="233"/>
      <c r="T15" s="232"/>
      <c r="U15" s="232"/>
      <c r="V15" s="258"/>
      <c r="W15" s="233"/>
      <c r="X15" s="232"/>
      <c r="Y15" s="232"/>
      <c r="Z15" s="258"/>
      <c r="AA15" s="233"/>
      <c r="AB15" s="232"/>
      <c r="AC15" s="234"/>
      <c r="AD15" s="257"/>
      <c r="AE15" s="233"/>
      <c r="AF15" s="232"/>
      <c r="AG15" s="234"/>
      <c r="AH15" s="257"/>
      <c r="AI15" s="233"/>
      <c r="AJ15" s="232"/>
      <c r="AK15" s="234"/>
      <c r="AL15" s="257"/>
      <c r="AM15" s="233"/>
      <c r="AN15" s="232"/>
      <c r="AO15" s="234"/>
      <c r="AP15" s="257"/>
      <c r="AQ15" s="233"/>
      <c r="AR15" s="232"/>
      <c r="AS15" s="234"/>
      <c r="AT15" s="257"/>
      <c r="AU15" s="233"/>
      <c r="AV15" s="232"/>
      <c r="AW15" s="234"/>
      <c r="AX15" s="257"/>
      <c r="AY15" s="233"/>
      <c r="AZ15" s="232"/>
      <c r="BA15" s="235"/>
      <c r="BB15" s="235"/>
      <c r="BC15" s="189">
        <f t="shared" si="0"/>
        <v>0</v>
      </c>
      <c r="BD15" s="190">
        <f t="shared" si="1"/>
        <v>0</v>
      </c>
      <c r="BE15" s="190">
        <f t="shared" si="2"/>
        <v>0</v>
      </c>
      <c r="BF15" s="190">
        <f t="shared" si="3"/>
        <v>0</v>
      </c>
    </row>
    <row r="16" spans="1:58" ht="24.75" customHeight="1" thickBot="1" x14ac:dyDescent="0.35">
      <c r="A16" s="399" t="s">
        <v>291</v>
      </c>
      <c r="B16" s="400"/>
      <c r="C16" s="400"/>
      <c r="D16" s="400"/>
      <c r="E16" s="400"/>
      <c r="F16" s="400"/>
      <c r="G16" s="400"/>
      <c r="H16" s="239">
        <f t="shared" ref="H16:BF16" si="4">SUM(H6:H15)</f>
        <v>0</v>
      </c>
      <c r="I16" s="240">
        <f t="shared" si="4"/>
        <v>0</v>
      </c>
      <c r="J16" s="247"/>
      <c r="K16" s="238">
        <f t="shared" si="4"/>
        <v>0</v>
      </c>
      <c r="L16" s="241">
        <f t="shared" si="4"/>
        <v>0</v>
      </c>
      <c r="M16" s="256"/>
      <c r="N16" s="256"/>
      <c r="O16" s="243">
        <f t="shared" si="4"/>
        <v>0</v>
      </c>
      <c r="P16" s="241">
        <f t="shared" si="4"/>
        <v>0</v>
      </c>
      <c r="Q16" s="242">
        <f t="shared" si="4"/>
        <v>0</v>
      </c>
      <c r="R16" s="256"/>
      <c r="S16" s="243">
        <f t="shared" si="4"/>
        <v>0</v>
      </c>
      <c r="T16" s="241">
        <f t="shared" si="4"/>
        <v>0</v>
      </c>
      <c r="U16" s="242">
        <f t="shared" si="4"/>
        <v>0</v>
      </c>
      <c r="V16" s="256"/>
      <c r="W16" s="243">
        <f t="shared" si="4"/>
        <v>0</v>
      </c>
      <c r="X16" s="241">
        <f t="shared" si="4"/>
        <v>0</v>
      </c>
      <c r="Y16" s="242">
        <f t="shared" si="4"/>
        <v>0</v>
      </c>
      <c r="Z16" s="256"/>
      <c r="AA16" s="243">
        <f t="shared" si="4"/>
        <v>0</v>
      </c>
      <c r="AB16" s="241">
        <f t="shared" si="4"/>
        <v>0</v>
      </c>
      <c r="AC16" s="242">
        <f t="shared" si="4"/>
        <v>0</v>
      </c>
      <c r="AD16" s="256"/>
      <c r="AE16" s="243">
        <f t="shared" si="4"/>
        <v>0</v>
      </c>
      <c r="AF16" s="241">
        <f t="shared" si="4"/>
        <v>0</v>
      </c>
      <c r="AG16" s="242">
        <f t="shared" si="4"/>
        <v>0</v>
      </c>
      <c r="AH16" s="256"/>
      <c r="AI16" s="243">
        <f t="shared" si="4"/>
        <v>0</v>
      </c>
      <c r="AJ16" s="241">
        <f t="shared" si="4"/>
        <v>0</v>
      </c>
      <c r="AK16" s="242">
        <f t="shared" si="4"/>
        <v>0</v>
      </c>
      <c r="AL16" s="256"/>
      <c r="AM16" s="243">
        <f t="shared" si="4"/>
        <v>0</v>
      </c>
      <c r="AN16" s="241">
        <f t="shared" si="4"/>
        <v>0</v>
      </c>
      <c r="AO16" s="242">
        <f t="shared" si="4"/>
        <v>0</v>
      </c>
      <c r="AP16" s="256"/>
      <c r="AQ16" s="243">
        <f t="shared" si="4"/>
        <v>0</v>
      </c>
      <c r="AR16" s="241">
        <f t="shared" si="4"/>
        <v>0</v>
      </c>
      <c r="AS16" s="242">
        <f t="shared" si="4"/>
        <v>0</v>
      </c>
      <c r="AT16" s="256"/>
      <c r="AU16" s="243">
        <f t="shared" si="4"/>
        <v>0</v>
      </c>
      <c r="AV16" s="241">
        <f t="shared" si="4"/>
        <v>0</v>
      </c>
      <c r="AW16" s="242">
        <f t="shared" si="4"/>
        <v>0</v>
      </c>
      <c r="AX16" s="256"/>
      <c r="AY16" s="243">
        <f t="shared" si="4"/>
        <v>0</v>
      </c>
      <c r="AZ16" s="241">
        <f t="shared" si="4"/>
        <v>0</v>
      </c>
      <c r="BA16" s="242">
        <f t="shared" si="4"/>
        <v>0</v>
      </c>
      <c r="BB16" s="256"/>
      <c r="BC16" s="191">
        <f t="shared" si="4"/>
        <v>0</v>
      </c>
      <c r="BD16" s="191">
        <f t="shared" si="4"/>
        <v>0</v>
      </c>
      <c r="BE16" s="192">
        <f t="shared" si="4"/>
        <v>0</v>
      </c>
      <c r="BF16" s="192">
        <f t="shared" si="4"/>
        <v>0</v>
      </c>
    </row>
  </sheetData>
  <mergeCells count="4">
    <mergeCell ref="A1:B3"/>
    <mergeCell ref="C4:BF4"/>
    <mergeCell ref="C1:BD3"/>
    <mergeCell ref="A16:G16"/>
  </mergeCells>
  <pageMargins left="0.70866141732283472" right="0.70866141732283472" top="0.74803149606299213" bottom="0.74803149606299213" header="0.31496062992125984" footer="0.31496062992125984"/>
  <pageSetup scale="10" orientation="landscape" r:id="rId1"/>
  <headerFooter>
    <oddFooter>&amp;RDE02-F12 Vr.3(2023-04-12)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U15"/>
  <sheetViews>
    <sheetView showWhiteSpace="0" view="pageBreakPreview" topLeftCell="N1" zoomScale="85" zoomScaleNormal="80" zoomScaleSheetLayoutView="85" zoomScalePageLayoutView="70" workbookViewId="0">
      <selection activeCell="T1" sqref="T1:T3"/>
    </sheetView>
  </sheetViews>
  <sheetFormatPr baseColWidth="10" defaultColWidth="30.44140625" defaultRowHeight="14.4" x14ac:dyDescent="0.3"/>
  <cols>
    <col min="1" max="1" width="28.33203125" style="42" customWidth="1"/>
    <col min="2" max="2" width="23.6640625" style="42" customWidth="1"/>
    <col min="3" max="3" width="29.5546875" style="42" customWidth="1"/>
    <col min="4" max="4" width="17.6640625" style="42" customWidth="1"/>
    <col min="5" max="5" width="21.33203125" style="57" customWidth="1"/>
    <col min="6" max="6" width="16" style="42" customWidth="1"/>
    <col min="7" max="7" width="16.44140625" style="42" bestFit="1" customWidth="1"/>
    <col min="8" max="8" width="17.33203125" style="42" customWidth="1"/>
    <col min="9" max="9" width="18.109375" style="42" customWidth="1"/>
    <col min="10" max="10" width="14.6640625" style="42" customWidth="1"/>
    <col min="11" max="11" width="17.5546875" style="42" customWidth="1"/>
    <col min="12" max="12" width="17.6640625" style="42" customWidth="1"/>
    <col min="13" max="13" width="16" style="42" customWidth="1"/>
    <col min="14" max="14" width="15" style="42" customWidth="1"/>
    <col min="15" max="15" width="16.6640625" style="42" customWidth="1"/>
    <col min="16" max="16" width="17.5546875" style="42" customWidth="1"/>
    <col min="17" max="17" width="17.44140625" style="42" customWidth="1"/>
    <col min="18" max="18" width="21" style="42" customWidth="1"/>
    <col min="19" max="19" width="49.109375" style="42" customWidth="1"/>
    <col min="20" max="16384" width="30.44140625" style="42"/>
  </cols>
  <sheetData>
    <row r="1" spans="1:21" ht="29.25" customHeight="1" x14ac:dyDescent="0.3">
      <c r="A1" s="410"/>
      <c r="B1" s="411"/>
      <c r="C1" s="352" t="s">
        <v>289</v>
      </c>
      <c r="D1" s="353"/>
      <c r="E1" s="353"/>
      <c r="F1" s="353"/>
      <c r="G1" s="353"/>
      <c r="H1" s="353"/>
      <c r="I1" s="353"/>
      <c r="J1" s="353"/>
      <c r="K1" s="353"/>
      <c r="L1" s="353"/>
      <c r="M1" s="353"/>
      <c r="N1" s="353"/>
      <c r="O1" s="353"/>
      <c r="P1" s="353"/>
      <c r="Q1" s="353"/>
      <c r="R1" s="358" t="s">
        <v>296</v>
      </c>
      <c r="S1" s="359"/>
      <c r="T1" s="128" t="s">
        <v>299</v>
      </c>
    </row>
    <row r="2" spans="1:21" ht="17.25" customHeight="1" x14ac:dyDescent="0.3">
      <c r="A2" s="412"/>
      <c r="B2" s="413"/>
      <c r="C2" s="354"/>
      <c r="D2" s="355"/>
      <c r="E2" s="355"/>
      <c r="F2" s="355"/>
      <c r="G2" s="355"/>
      <c r="H2" s="355"/>
      <c r="I2" s="355"/>
      <c r="J2" s="355"/>
      <c r="K2" s="355"/>
      <c r="L2" s="355"/>
      <c r="M2" s="355"/>
      <c r="N2" s="355"/>
      <c r="O2" s="355"/>
      <c r="P2" s="355"/>
      <c r="Q2" s="355"/>
      <c r="R2" s="360" t="s">
        <v>297</v>
      </c>
      <c r="S2" s="361"/>
      <c r="T2" s="129">
        <v>3</v>
      </c>
    </row>
    <row r="3" spans="1:21" s="59" customFormat="1" ht="22.5" customHeight="1" thickBot="1" x14ac:dyDescent="0.4">
      <c r="A3" s="414"/>
      <c r="B3" s="415"/>
      <c r="C3" s="356"/>
      <c r="D3" s="357"/>
      <c r="E3" s="357"/>
      <c r="F3" s="357"/>
      <c r="G3" s="357"/>
      <c r="H3" s="357"/>
      <c r="I3" s="357"/>
      <c r="J3" s="357"/>
      <c r="K3" s="357"/>
      <c r="L3" s="357"/>
      <c r="M3" s="357"/>
      <c r="N3" s="357"/>
      <c r="O3" s="357"/>
      <c r="P3" s="357"/>
      <c r="Q3" s="357"/>
      <c r="R3" s="360" t="s">
        <v>298</v>
      </c>
      <c r="S3" s="361"/>
      <c r="T3" s="130">
        <v>45028</v>
      </c>
    </row>
    <row r="4" spans="1:21" s="58" customFormat="1" ht="13.5" customHeight="1" thickBot="1" x14ac:dyDescent="0.35">
      <c r="A4" s="408"/>
      <c r="B4" s="409"/>
      <c r="C4" s="409"/>
      <c r="D4" s="409"/>
      <c r="E4" s="409"/>
      <c r="F4" s="409"/>
      <c r="G4" s="409"/>
      <c r="H4" s="409"/>
      <c r="I4" s="409"/>
      <c r="J4" s="409"/>
      <c r="K4" s="409"/>
      <c r="L4" s="409"/>
      <c r="M4" s="409"/>
      <c r="N4" s="409"/>
      <c r="O4" s="409"/>
      <c r="P4" s="409"/>
      <c r="Q4" s="409"/>
      <c r="R4" s="409"/>
      <c r="S4" s="74"/>
    </row>
    <row r="5" spans="1:21" ht="34.5" customHeight="1" thickBot="1" x14ac:dyDescent="0.35">
      <c r="A5" s="77" t="s">
        <v>1</v>
      </c>
      <c r="B5" s="405">
        <f>+'Avance financiero'!B5:AH5</f>
        <v>0</v>
      </c>
      <c r="C5" s="406"/>
      <c r="D5" s="406"/>
      <c r="E5" s="406"/>
      <c r="F5" s="406"/>
      <c r="G5" s="406"/>
      <c r="H5" s="406"/>
      <c r="I5" s="406"/>
      <c r="J5" s="406"/>
      <c r="K5" s="406"/>
      <c r="L5" s="406"/>
      <c r="M5" s="406"/>
      <c r="N5" s="406"/>
      <c r="O5" s="406"/>
      <c r="P5" s="406"/>
      <c r="Q5" s="406"/>
      <c r="R5" s="406"/>
      <c r="S5" s="406"/>
      <c r="T5" s="407"/>
    </row>
    <row r="6" spans="1:21" ht="34.5" customHeight="1" thickBot="1" x14ac:dyDescent="0.35">
      <c r="A6" s="401" t="s">
        <v>228</v>
      </c>
      <c r="B6" s="402"/>
      <c r="C6" s="402"/>
      <c r="D6" s="402"/>
      <c r="E6" s="402"/>
      <c r="F6" s="402"/>
      <c r="G6" s="402"/>
      <c r="H6" s="402"/>
      <c r="I6" s="402"/>
      <c r="J6" s="402"/>
      <c r="K6" s="402"/>
      <c r="L6" s="402"/>
      <c r="M6" s="402"/>
      <c r="N6" s="402"/>
      <c r="O6" s="402"/>
      <c r="P6" s="402"/>
      <c r="Q6" s="402"/>
      <c r="R6" s="402"/>
      <c r="S6" s="402"/>
      <c r="T6" s="402"/>
    </row>
    <row r="7" spans="1:21" ht="58.5" customHeight="1" thickBot="1" x14ac:dyDescent="0.35">
      <c r="A7" s="72" t="s">
        <v>2</v>
      </c>
      <c r="B7" s="80" t="s">
        <v>133</v>
      </c>
      <c r="C7" s="81" t="s">
        <v>229</v>
      </c>
      <c r="D7" s="83" t="s">
        <v>245</v>
      </c>
      <c r="E7" s="88" t="s">
        <v>301</v>
      </c>
      <c r="F7" s="94" t="s">
        <v>193</v>
      </c>
      <c r="G7" s="82" t="s">
        <v>194</v>
      </c>
      <c r="H7" s="82" t="s">
        <v>195</v>
      </c>
      <c r="I7" s="82" t="s">
        <v>196</v>
      </c>
      <c r="J7" s="82" t="s">
        <v>197</v>
      </c>
      <c r="K7" s="82" t="s">
        <v>198</v>
      </c>
      <c r="L7" s="82" t="s">
        <v>199</v>
      </c>
      <c r="M7" s="82" t="s">
        <v>200</v>
      </c>
      <c r="N7" s="82" t="s">
        <v>201</v>
      </c>
      <c r="O7" s="82" t="s">
        <v>202</v>
      </c>
      <c r="P7" s="82" t="s">
        <v>203</v>
      </c>
      <c r="Q7" s="82" t="s">
        <v>204</v>
      </c>
      <c r="R7" s="97" t="s">
        <v>246</v>
      </c>
      <c r="S7" s="83" t="s">
        <v>205</v>
      </c>
      <c r="T7" s="83" t="s">
        <v>162</v>
      </c>
    </row>
    <row r="8" spans="1:21" ht="18" thickBot="1" x14ac:dyDescent="0.35">
      <c r="A8" s="193"/>
      <c r="B8" s="194"/>
      <c r="C8" s="195"/>
      <c r="D8" s="96"/>
      <c r="E8" s="196"/>
      <c r="F8" s="197"/>
      <c r="G8" s="198"/>
      <c r="H8" s="198"/>
      <c r="I8" s="199"/>
      <c r="J8" s="200"/>
      <c r="K8" s="200"/>
      <c r="L8" s="200"/>
      <c r="M8" s="200"/>
      <c r="N8" s="200"/>
      <c r="O8" s="200"/>
      <c r="P8" s="200"/>
      <c r="Q8" s="200"/>
      <c r="R8" s="106">
        <f>SUM(F8:Q8)</f>
        <v>0</v>
      </c>
      <c r="S8" s="201"/>
      <c r="T8" s="120"/>
      <c r="U8" s="224">
        <f>+E8-R8</f>
        <v>0</v>
      </c>
    </row>
    <row r="9" spans="1:21" ht="62.25" customHeight="1" thickBot="1" x14ac:dyDescent="0.35">
      <c r="A9" s="72" t="s">
        <v>3</v>
      </c>
      <c r="B9" s="80" t="s">
        <v>133</v>
      </c>
      <c r="C9" s="81" t="s">
        <v>229</v>
      </c>
      <c r="D9" s="83" t="s">
        <v>245</v>
      </c>
      <c r="E9" s="88" t="s">
        <v>301</v>
      </c>
      <c r="F9" s="94" t="s">
        <v>193</v>
      </c>
      <c r="G9" s="82" t="s">
        <v>194</v>
      </c>
      <c r="H9" s="82" t="s">
        <v>195</v>
      </c>
      <c r="I9" s="82" t="s">
        <v>196</v>
      </c>
      <c r="J9" s="82" t="s">
        <v>197</v>
      </c>
      <c r="K9" s="82" t="s">
        <v>198</v>
      </c>
      <c r="L9" s="82" t="s">
        <v>199</v>
      </c>
      <c r="M9" s="82" t="s">
        <v>200</v>
      </c>
      <c r="N9" s="82" t="s">
        <v>201</v>
      </c>
      <c r="O9" s="82" t="s">
        <v>202</v>
      </c>
      <c r="P9" s="82" t="s">
        <v>203</v>
      </c>
      <c r="Q9" s="82" t="s">
        <v>204</v>
      </c>
      <c r="R9" s="97" t="s">
        <v>246</v>
      </c>
      <c r="S9" s="83" t="s">
        <v>205</v>
      </c>
      <c r="T9" s="83" t="s">
        <v>162</v>
      </c>
    </row>
    <row r="10" spans="1:21" ht="18" thickBot="1" x14ac:dyDescent="0.5">
      <c r="A10" s="403"/>
      <c r="B10" s="202"/>
      <c r="C10" s="203"/>
      <c r="D10" s="204"/>
      <c r="E10" s="205"/>
      <c r="F10" s="206"/>
      <c r="G10" s="207"/>
      <c r="H10" s="208"/>
      <c r="I10" s="208"/>
      <c r="J10" s="209"/>
      <c r="K10" s="209"/>
      <c r="L10" s="209"/>
      <c r="M10" s="209"/>
      <c r="N10" s="209"/>
      <c r="O10" s="209"/>
      <c r="P10" s="209"/>
      <c r="Q10" s="209"/>
      <c r="R10" s="109"/>
      <c r="S10" s="210"/>
      <c r="T10" s="211"/>
    </row>
    <row r="11" spans="1:21" ht="18" thickBot="1" x14ac:dyDescent="0.5">
      <c r="A11" s="404"/>
      <c r="B11" s="212"/>
      <c r="C11" s="213"/>
      <c r="D11" s="214"/>
      <c r="E11" s="215"/>
      <c r="F11" s="216"/>
      <c r="G11" s="95"/>
      <c r="H11" s="217"/>
      <c r="I11" s="217"/>
      <c r="J11" s="219"/>
      <c r="K11" s="219"/>
      <c r="L11" s="219"/>
      <c r="M11" s="219"/>
      <c r="N11" s="219"/>
      <c r="O11" s="219"/>
      <c r="P11" s="218"/>
      <c r="Q11" s="219"/>
      <c r="R11" s="110">
        <f>SUM(F11:Q11)</f>
        <v>0</v>
      </c>
      <c r="S11" s="226"/>
      <c r="T11" s="75"/>
    </row>
    <row r="12" spans="1:21" ht="17.399999999999999" x14ac:dyDescent="0.3">
      <c r="A12" s="84"/>
      <c r="B12" s="85"/>
      <c r="C12" s="85"/>
      <c r="D12" s="85"/>
      <c r="E12" s="85"/>
      <c r="F12" s="85"/>
      <c r="G12" s="85"/>
      <c r="H12" s="85"/>
      <c r="I12" s="85"/>
      <c r="J12" s="85"/>
      <c r="K12" s="85"/>
      <c r="L12" s="85"/>
      <c r="M12" s="85"/>
      <c r="N12" s="85"/>
      <c r="O12" s="85"/>
      <c r="P12" s="85"/>
      <c r="Q12" s="85"/>
      <c r="R12" s="85"/>
      <c r="S12" s="85"/>
      <c r="T12" s="85"/>
    </row>
    <row r="13" spans="1:21" ht="39" customHeight="1" x14ac:dyDescent="0.3"/>
    <row r="15" spans="1:21" ht="34.5" customHeight="1" x14ac:dyDescent="0.3"/>
  </sheetData>
  <mergeCells count="9">
    <mergeCell ref="A6:T6"/>
    <mergeCell ref="A10:A11"/>
    <mergeCell ref="B5:T5"/>
    <mergeCell ref="C1:Q3"/>
    <mergeCell ref="R1:S1"/>
    <mergeCell ref="R2:S2"/>
    <mergeCell ref="R3:S3"/>
    <mergeCell ref="A4:R4"/>
    <mergeCell ref="A1:B3"/>
  </mergeCells>
  <printOptions horizontalCentered="1"/>
  <pageMargins left="0.23622047244094491" right="0.23622047244094491" top="0.74803149606299213" bottom="0.74803149606299213" header="0.31496062992125984" footer="0.31496062992125984"/>
  <pageSetup paperSize="41" scale="30" orientation="landscape" r:id="rId1"/>
  <headerFooter>
    <oddFooter>&amp;RDE02-F12 Vr.3(2023-04-12)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
  <sheetViews>
    <sheetView workbookViewId="0">
      <selection activeCell="D18" sqref="D18"/>
    </sheetView>
  </sheetViews>
  <sheetFormatPr baseColWidth="10" defaultRowHeight="14.4" x14ac:dyDescent="0.3"/>
  <cols>
    <col min="1" max="1" width="28.33203125" customWidth="1"/>
    <col min="2" max="2" width="23.6640625" customWidth="1"/>
    <col min="3" max="3" width="29.5546875" customWidth="1"/>
    <col min="4" max="4" width="17.6640625" customWidth="1"/>
    <col min="5" max="5" width="21.33203125" customWidth="1"/>
    <col min="6" max="6" width="16" customWidth="1"/>
    <col min="7" max="7" width="16.44140625" bestFit="1" customWidth="1"/>
    <col min="8" max="8" width="17.33203125" customWidth="1"/>
    <col min="9" max="9" width="18.109375" customWidth="1"/>
    <col min="10" max="10" width="14.6640625" customWidth="1"/>
    <col min="11" max="11" width="17.5546875" customWidth="1"/>
    <col min="12" max="12" width="17.6640625" customWidth="1"/>
    <col min="13" max="13" width="16" customWidth="1"/>
    <col min="14" max="14" width="15" customWidth="1"/>
    <col min="15" max="15" width="16.6640625" customWidth="1"/>
    <col min="16" max="16" width="17.5546875" customWidth="1"/>
    <col min="17" max="17" width="17.44140625" customWidth="1"/>
    <col min="18" max="18" width="21" customWidth="1"/>
    <col min="19" max="19" width="49.109375" customWidth="1"/>
  </cols>
  <sheetData>
    <row r="1" spans="1:20" ht="18" thickBot="1" x14ac:dyDescent="0.35">
      <c r="A1" s="77" t="s">
        <v>1</v>
      </c>
      <c r="B1" s="405" t="str">
        <f>+'Avance financiero'!B1:AH1</f>
        <v>REPORTE COMPROMISOS Y OBLIGACIONES - SEGUIMIENTO A PROYECTOS DE INVERSIÓN</v>
      </c>
      <c r="C1" s="406"/>
      <c r="D1" s="406"/>
      <c r="E1" s="406"/>
      <c r="F1" s="406"/>
      <c r="G1" s="406"/>
      <c r="H1" s="406"/>
      <c r="I1" s="406"/>
      <c r="J1" s="406"/>
      <c r="K1" s="406"/>
      <c r="L1" s="406"/>
      <c r="M1" s="406"/>
      <c r="N1" s="406"/>
      <c r="O1" s="406"/>
      <c r="P1" s="406"/>
      <c r="Q1" s="406"/>
      <c r="R1" s="406"/>
      <c r="S1" s="406"/>
      <c r="T1" s="407"/>
    </row>
    <row r="2" spans="1:20" ht="18" thickBot="1" x14ac:dyDescent="0.35">
      <c r="A2" s="424" t="s">
        <v>242</v>
      </c>
      <c r="B2" s="425"/>
      <c r="C2" s="425"/>
      <c r="D2" s="425"/>
      <c r="E2" s="425"/>
      <c r="F2" s="425"/>
      <c r="G2" s="425"/>
      <c r="H2" s="425"/>
      <c r="I2" s="425"/>
      <c r="J2" s="425"/>
      <c r="K2" s="425"/>
      <c r="L2" s="425"/>
      <c r="M2" s="425"/>
      <c r="N2" s="425"/>
      <c r="O2" s="425"/>
      <c r="P2" s="425"/>
      <c r="Q2" s="425"/>
      <c r="R2" s="425"/>
      <c r="S2" s="425"/>
      <c r="T2" s="426"/>
    </row>
    <row r="3" spans="1:20" ht="49.2" thickBot="1" x14ac:dyDescent="0.35">
      <c r="A3" s="422" t="s">
        <v>243</v>
      </c>
      <c r="B3" s="423"/>
      <c r="C3" s="107" t="s">
        <v>302</v>
      </c>
      <c r="D3" s="107" t="s">
        <v>230</v>
      </c>
      <c r="E3" s="107" t="s">
        <v>231</v>
      </c>
      <c r="F3" s="107" t="s">
        <v>232</v>
      </c>
      <c r="G3" s="107" t="s">
        <v>233</v>
      </c>
      <c r="H3" s="107" t="s">
        <v>234</v>
      </c>
      <c r="I3" s="107" t="s">
        <v>235</v>
      </c>
      <c r="J3" s="107" t="s">
        <v>236</v>
      </c>
      <c r="K3" s="107" t="s">
        <v>237</v>
      </c>
      <c r="L3" s="107" t="s">
        <v>238</v>
      </c>
      <c r="M3" s="107" t="s">
        <v>239</v>
      </c>
      <c r="N3" s="107" t="s">
        <v>240</v>
      </c>
      <c r="O3" s="107" t="s">
        <v>241</v>
      </c>
      <c r="P3" s="108" t="s">
        <v>246</v>
      </c>
      <c r="Q3" s="427" t="s">
        <v>295</v>
      </c>
      <c r="R3" s="428"/>
      <c r="S3" s="428"/>
      <c r="T3" s="428"/>
    </row>
    <row r="4" spans="1:20" ht="16.2" x14ac:dyDescent="0.3">
      <c r="A4" s="429"/>
      <c r="B4" s="430"/>
      <c r="C4" s="220"/>
      <c r="D4" s="221"/>
      <c r="E4" s="222"/>
      <c r="F4" s="222"/>
      <c r="G4" s="222"/>
      <c r="H4" s="223"/>
      <c r="I4" s="222"/>
      <c r="J4" s="222"/>
      <c r="K4" s="223"/>
      <c r="L4" s="223"/>
      <c r="M4" s="223"/>
      <c r="N4" s="223"/>
      <c r="O4" s="223"/>
      <c r="P4" s="109">
        <f>SUM(D4:O4)</f>
        <v>0</v>
      </c>
      <c r="Q4" s="418"/>
      <c r="R4" s="419"/>
      <c r="S4" s="419"/>
      <c r="T4" s="420"/>
    </row>
    <row r="5" spans="1:20" ht="16.8" thickBot="1" x14ac:dyDescent="0.35">
      <c r="A5" s="416"/>
      <c r="B5" s="417"/>
      <c r="C5" s="93"/>
      <c r="D5" s="92"/>
      <c r="E5" s="79"/>
      <c r="F5" s="78"/>
      <c r="G5" s="78"/>
      <c r="H5" s="78"/>
      <c r="I5" s="78"/>
      <c r="J5" s="78"/>
      <c r="K5" s="78"/>
      <c r="L5" s="78"/>
      <c r="M5" s="78"/>
      <c r="N5" s="78"/>
      <c r="O5" s="78"/>
      <c r="P5" s="110">
        <f>SUM(D5:O5)</f>
        <v>0</v>
      </c>
      <c r="Q5" s="421"/>
      <c r="R5" s="421"/>
      <c r="S5" s="421"/>
      <c r="T5" s="415"/>
    </row>
  </sheetData>
  <mergeCells count="8">
    <mergeCell ref="A5:B5"/>
    <mergeCell ref="Q4:T4"/>
    <mergeCell ref="Q5:T5"/>
    <mergeCell ref="B1:T1"/>
    <mergeCell ref="A3:B3"/>
    <mergeCell ref="A2:T2"/>
    <mergeCell ref="Q3:T3"/>
    <mergeCell ref="A4:B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9"/>
  <sheetViews>
    <sheetView workbookViewId="0">
      <selection activeCell="D17" sqref="D17"/>
    </sheetView>
  </sheetViews>
  <sheetFormatPr baseColWidth="10" defaultRowHeight="14.4" x14ac:dyDescent="0.3"/>
  <cols>
    <col min="1" max="1" width="3.44140625" style="8" customWidth="1"/>
    <col min="2" max="2" width="5.5546875" style="11" customWidth="1"/>
    <col min="3" max="3" width="57.44140625" style="67" hidden="1" customWidth="1"/>
    <col min="4" max="4" width="59.6640625" style="17" customWidth="1"/>
    <col min="5" max="5" width="69" style="8" hidden="1" customWidth="1"/>
  </cols>
  <sheetData>
    <row r="1" spans="1:5" ht="22.5" customHeight="1" x14ac:dyDescent="0.3">
      <c r="A1" s="60"/>
      <c r="B1" s="61" t="s">
        <v>163</v>
      </c>
      <c r="C1" s="62" t="s">
        <v>164</v>
      </c>
      <c r="D1" s="63" t="s">
        <v>165</v>
      </c>
      <c r="E1" s="63" t="s">
        <v>166</v>
      </c>
    </row>
    <row r="2" spans="1:5" ht="42.75" customHeight="1" x14ac:dyDescent="0.3">
      <c r="A2" s="60">
        <v>1</v>
      </c>
      <c r="B2" s="64">
        <v>1</v>
      </c>
      <c r="C2" s="65">
        <v>2018011000136</v>
      </c>
      <c r="D2" s="68" t="s">
        <v>167</v>
      </c>
      <c r="E2" s="66" t="s">
        <v>168</v>
      </c>
    </row>
    <row r="3" spans="1:5" ht="36" x14ac:dyDescent="0.3">
      <c r="A3" s="60">
        <v>2</v>
      </c>
      <c r="B3" s="64">
        <v>2</v>
      </c>
      <c r="C3" s="65">
        <v>2018011000150</v>
      </c>
      <c r="D3" s="68" t="s">
        <v>169</v>
      </c>
      <c r="E3" s="66" t="s">
        <v>170</v>
      </c>
    </row>
    <row r="4" spans="1:5" ht="36" x14ac:dyDescent="0.3">
      <c r="A4" s="60">
        <v>3</v>
      </c>
      <c r="B4" s="64">
        <v>3</v>
      </c>
      <c r="C4" s="65">
        <v>2018011000111</v>
      </c>
      <c r="D4" s="68" t="s">
        <v>171</v>
      </c>
      <c r="E4" s="66" t="s">
        <v>172</v>
      </c>
    </row>
    <row r="5" spans="1:5" ht="72" x14ac:dyDescent="0.3">
      <c r="A5" s="60">
        <v>4</v>
      </c>
      <c r="B5" s="64">
        <v>4</v>
      </c>
      <c r="C5" s="65">
        <v>2018011000155</v>
      </c>
      <c r="D5" s="68" t="s">
        <v>173</v>
      </c>
      <c r="E5" s="66" t="s">
        <v>174</v>
      </c>
    </row>
    <row r="6" spans="1:5" ht="36" x14ac:dyDescent="0.3">
      <c r="A6" s="60">
        <v>5</v>
      </c>
      <c r="B6" s="64">
        <v>5</v>
      </c>
      <c r="C6" s="65">
        <v>2018011000102</v>
      </c>
      <c r="D6" s="68" t="s">
        <v>175</v>
      </c>
      <c r="E6" s="66" t="s">
        <v>176</v>
      </c>
    </row>
    <row r="7" spans="1:5" ht="36" x14ac:dyDescent="0.3">
      <c r="A7" s="60">
        <v>6</v>
      </c>
      <c r="B7" s="64">
        <v>6</v>
      </c>
      <c r="C7" s="65">
        <v>2018011000158</v>
      </c>
      <c r="D7" s="68" t="s">
        <v>177</v>
      </c>
      <c r="E7" s="66" t="s">
        <v>178</v>
      </c>
    </row>
    <row r="8" spans="1:5" ht="36" x14ac:dyDescent="0.3">
      <c r="A8" s="60">
        <v>7</v>
      </c>
      <c r="B8" s="64">
        <v>7</v>
      </c>
      <c r="C8" s="65">
        <v>2018011000128</v>
      </c>
      <c r="D8" s="68" t="s">
        <v>179</v>
      </c>
      <c r="E8" s="66" t="s">
        <v>180</v>
      </c>
    </row>
    <row r="9" spans="1:5" ht="36" x14ac:dyDescent="0.3">
      <c r="A9" s="60">
        <v>8</v>
      </c>
      <c r="B9" s="64">
        <v>8</v>
      </c>
      <c r="C9" s="65">
        <v>2018011000119</v>
      </c>
      <c r="D9" s="68" t="s">
        <v>181</v>
      </c>
      <c r="E9" s="66" t="s">
        <v>182</v>
      </c>
    </row>
    <row r="10" spans="1:5" ht="54" x14ac:dyDescent="0.3">
      <c r="A10" s="60">
        <v>9</v>
      </c>
      <c r="B10" s="64">
        <v>9</v>
      </c>
      <c r="C10" s="65">
        <v>2018011000118</v>
      </c>
      <c r="D10" s="68" t="s">
        <v>183</v>
      </c>
      <c r="E10" s="66" t="s">
        <v>184</v>
      </c>
    </row>
    <row r="11" spans="1:5" ht="54" x14ac:dyDescent="0.3">
      <c r="A11" s="60">
        <v>10</v>
      </c>
      <c r="B11" s="64">
        <v>10</v>
      </c>
      <c r="C11" s="65">
        <v>2018011000179</v>
      </c>
      <c r="D11" s="68" t="s">
        <v>185</v>
      </c>
      <c r="E11" s="66" t="s">
        <v>186</v>
      </c>
    </row>
    <row r="12" spans="1:5" ht="36" x14ac:dyDescent="0.3">
      <c r="A12" s="60">
        <v>11</v>
      </c>
      <c r="B12" s="64">
        <v>11</v>
      </c>
      <c r="C12" s="65">
        <v>2018011000104</v>
      </c>
      <c r="D12" s="68" t="s">
        <v>187</v>
      </c>
      <c r="E12" s="66" t="s">
        <v>188</v>
      </c>
    </row>
    <row r="13" spans="1:5" ht="36" x14ac:dyDescent="0.3">
      <c r="A13" s="60">
        <v>12</v>
      </c>
      <c r="B13" s="64">
        <v>12</v>
      </c>
      <c r="C13" s="65">
        <v>2017011000289</v>
      </c>
      <c r="D13" s="68" t="s">
        <v>189</v>
      </c>
      <c r="E13" s="66" t="s">
        <v>190</v>
      </c>
    </row>
    <row r="14" spans="1:5" ht="35.25" customHeight="1" x14ac:dyDescent="0.3">
      <c r="A14" s="60">
        <v>13</v>
      </c>
      <c r="B14" s="64">
        <v>13</v>
      </c>
      <c r="C14" s="65">
        <v>2018011001049</v>
      </c>
      <c r="D14" s="68" t="s">
        <v>191</v>
      </c>
      <c r="E14" s="66" t="s">
        <v>192</v>
      </c>
    </row>
    <row r="15" spans="1:5" ht="18" customHeight="1" x14ac:dyDescent="0.3"/>
    <row r="16" spans="1:5" x14ac:dyDescent="0.3">
      <c r="C16" s="63"/>
    </row>
    <row r="17" spans="3:3" x14ac:dyDescent="0.3">
      <c r="C17" s="66"/>
    </row>
    <row r="18" spans="3:3" x14ac:dyDescent="0.3">
      <c r="C18" s="66"/>
    </row>
    <row r="19" spans="3:3" x14ac:dyDescent="0.3">
      <c r="C19" s="66"/>
    </row>
    <row r="20" spans="3:3" x14ac:dyDescent="0.3">
      <c r="C20" s="66"/>
    </row>
    <row r="21" spans="3:3" x14ac:dyDescent="0.3">
      <c r="C21" s="66"/>
    </row>
    <row r="22" spans="3:3" x14ac:dyDescent="0.3">
      <c r="C22" s="66"/>
    </row>
    <row r="23" spans="3:3" x14ac:dyDescent="0.3">
      <c r="C23" s="66"/>
    </row>
    <row r="24" spans="3:3" x14ac:dyDescent="0.3">
      <c r="C24" s="66"/>
    </row>
    <row r="25" spans="3:3" x14ac:dyDescent="0.3">
      <c r="C25" s="66"/>
    </row>
    <row r="26" spans="3:3" x14ac:dyDescent="0.3">
      <c r="C26" s="66"/>
    </row>
    <row r="27" spans="3:3" x14ac:dyDescent="0.3">
      <c r="C27" s="66"/>
    </row>
    <row r="28" spans="3:3" x14ac:dyDescent="0.3">
      <c r="C28" s="66"/>
    </row>
    <row r="29" spans="3:3" x14ac:dyDescent="0.3">
      <c r="C29" s="66"/>
    </row>
  </sheetData>
  <pageMargins left="0.7" right="0.7" top="0.75" bottom="0.75" header="0.3" footer="0.3"/>
  <pageSetup paperSize="4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D21"/>
  <sheetViews>
    <sheetView workbookViewId="0">
      <selection activeCell="A8" sqref="A8:D8"/>
    </sheetView>
  </sheetViews>
  <sheetFormatPr baseColWidth="10" defaultColWidth="47.109375" defaultRowHeight="14.4" x14ac:dyDescent="0.3"/>
  <cols>
    <col min="1" max="1" width="57.88671875" customWidth="1"/>
    <col min="2" max="2" width="25.6640625" customWidth="1"/>
    <col min="3" max="3" width="31" customWidth="1"/>
  </cols>
  <sheetData>
    <row r="1" spans="1:4" ht="12" customHeight="1" x14ac:dyDescent="0.3"/>
    <row r="2" spans="1:4" ht="41.25" customHeight="1" x14ac:dyDescent="0.3">
      <c r="A2" s="431" t="s">
        <v>134</v>
      </c>
      <c r="B2" s="431"/>
      <c r="C2" s="431"/>
      <c r="D2" s="431"/>
    </row>
    <row r="3" spans="1:4" x14ac:dyDescent="0.3">
      <c r="A3" s="431"/>
      <c r="B3" s="431"/>
      <c r="C3" s="431"/>
      <c r="D3" s="431"/>
    </row>
    <row r="4" spans="1:4" ht="9.75" customHeight="1" x14ac:dyDescent="0.3">
      <c r="A4" s="43"/>
      <c r="B4" s="38"/>
    </row>
    <row r="5" spans="1:4" ht="30" customHeight="1" x14ac:dyDescent="0.3">
      <c r="A5" s="44" t="s">
        <v>137</v>
      </c>
      <c r="B5" s="433" t="s">
        <v>135</v>
      </c>
      <c r="C5" s="434"/>
      <c r="D5" s="435"/>
    </row>
    <row r="6" spans="1:4" x14ac:dyDescent="0.3">
      <c r="A6" s="41" t="s">
        <v>130</v>
      </c>
      <c r="B6" s="436">
        <f>'Avance financiero'!D17</f>
        <v>0</v>
      </c>
      <c r="C6" s="437"/>
      <c r="D6" s="438"/>
    </row>
    <row r="7" spans="1:4" x14ac:dyDescent="0.3">
      <c r="B7" s="38"/>
    </row>
    <row r="8" spans="1:4" ht="18" x14ac:dyDescent="0.35">
      <c r="A8" s="432" t="s">
        <v>136</v>
      </c>
      <c r="B8" s="432"/>
      <c r="C8" s="432"/>
      <c r="D8" s="432"/>
    </row>
    <row r="9" spans="1:4" x14ac:dyDescent="0.3">
      <c r="B9" s="38"/>
    </row>
    <row r="10" spans="1:4" ht="28.8" x14ac:dyDescent="0.3">
      <c r="A10" s="39" t="s">
        <v>16</v>
      </c>
      <c r="B10" s="40" t="s">
        <v>135</v>
      </c>
      <c r="C10" s="40" t="s">
        <v>131</v>
      </c>
      <c r="D10" s="39" t="s">
        <v>132</v>
      </c>
    </row>
    <row r="11" spans="1:4" ht="42.75" customHeight="1" x14ac:dyDescent="0.3">
      <c r="A11" s="45" t="s">
        <v>138</v>
      </c>
      <c r="B11" s="46">
        <v>100000000</v>
      </c>
      <c r="C11" s="47">
        <v>12</v>
      </c>
      <c r="D11" s="20" t="s">
        <v>139</v>
      </c>
    </row>
    <row r="12" spans="1:4" x14ac:dyDescent="0.3">
      <c r="A12" s="48" t="s">
        <v>140</v>
      </c>
      <c r="B12" s="48"/>
      <c r="C12" s="49"/>
      <c r="D12" s="49"/>
    </row>
    <row r="13" spans="1:4" x14ac:dyDescent="0.3">
      <c r="A13" s="45" t="s">
        <v>142</v>
      </c>
      <c r="B13" s="54"/>
      <c r="C13" s="47"/>
      <c r="D13" s="48"/>
    </row>
    <row r="14" spans="1:4" x14ac:dyDescent="0.3">
      <c r="A14" s="45" t="s">
        <v>144</v>
      </c>
      <c r="B14" s="54"/>
      <c r="C14" s="47"/>
      <c r="D14" s="48"/>
    </row>
    <row r="15" spans="1:4" x14ac:dyDescent="0.3">
      <c r="A15" s="45" t="s">
        <v>141</v>
      </c>
      <c r="B15" s="54"/>
      <c r="C15" s="47"/>
      <c r="D15" s="48"/>
    </row>
    <row r="16" spans="1:4" x14ac:dyDescent="0.3">
      <c r="A16" s="20"/>
      <c r="B16" s="48"/>
      <c r="C16" s="50"/>
      <c r="D16" s="48"/>
    </row>
    <row r="17" spans="1:4" x14ac:dyDescent="0.3">
      <c r="A17" s="20"/>
      <c r="B17" s="48"/>
      <c r="C17" s="50"/>
      <c r="D17" s="48"/>
    </row>
    <row r="18" spans="1:4" x14ac:dyDescent="0.3">
      <c r="A18" s="51" t="s">
        <v>130</v>
      </c>
      <c r="B18" s="52">
        <f>SUM(B11:B17)</f>
        <v>100000000</v>
      </c>
      <c r="C18" s="53">
        <f>SUM(C11:C16)</f>
        <v>12</v>
      </c>
      <c r="D18" s="51"/>
    </row>
    <row r="19" spans="1:4" x14ac:dyDescent="0.3">
      <c r="B19" s="38"/>
    </row>
    <row r="21" spans="1:4" x14ac:dyDescent="0.3">
      <c r="A21" s="55" t="s">
        <v>143</v>
      </c>
      <c r="B21" s="56">
        <f>B6+B18</f>
        <v>100000000</v>
      </c>
    </row>
  </sheetData>
  <mergeCells count="4">
    <mergeCell ref="A2:D3"/>
    <mergeCell ref="A8:D8"/>
    <mergeCell ref="B5:D5"/>
    <mergeCell ref="B6:D6"/>
  </mergeCells>
  <pageMargins left="0.7" right="0.7" top="0.75" bottom="0.75" header="0.3" footer="0.3"/>
  <pageSetup paperSize="123"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G28"/>
  <sheetViews>
    <sheetView topLeftCell="A10" zoomScale="110" zoomScaleNormal="110" zoomScalePageLayoutView="110" workbookViewId="0">
      <selection activeCell="H22" sqref="H22"/>
    </sheetView>
  </sheetViews>
  <sheetFormatPr baseColWidth="10" defaultRowHeight="14.4" x14ac:dyDescent="0.3"/>
  <cols>
    <col min="1" max="1" width="19.88671875" customWidth="1"/>
    <col min="2" max="4" width="22.44140625" customWidth="1"/>
    <col min="5" max="7" width="17.6640625" customWidth="1"/>
  </cols>
  <sheetData>
    <row r="2" spans="1:7" x14ac:dyDescent="0.3">
      <c r="A2" s="21" t="s">
        <v>106</v>
      </c>
      <c r="B2" s="21"/>
    </row>
    <row r="4" spans="1:7" ht="15.6" x14ac:dyDescent="0.3">
      <c r="A4" s="21"/>
      <c r="B4" s="22"/>
      <c r="C4" s="440" t="s">
        <v>107</v>
      </c>
      <c r="D4" s="440"/>
      <c r="E4" s="440"/>
      <c r="F4" s="440"/>
      <c r="G4" s="440"/>
    </row>
    <row r="5" spans="1:7" x14ac:dyDescent="0.3">
      <c r="A5" s="23" t="s">
        <v>108</v>
      </c>
      <c r="B5" s="24">
        <v>2013</v>
      </c>
      <c r="C5" s="25">
        <v>2014</v>
      </c>
      <c r="D5" s="25">
        <v>2015</v>
      </c>
      <c r="E5" s="25">
        <v>2016</v>
      </c>
      <c r="F5" s="25">
        <v>2017</v>
      </c>
      <c r="G5" s="25" t="s">
        <v>109</v>
      </c>
    </row>
    <row r="6" spans="1:7" x14ac:dyDescent="0.3">
      <c r="A6" s="26" t="s">
        <v>110</v>
      </c>
      <c r="B6" s="27">
        <v>46308000000</v>
      </c>
      <c r="C6" s="27">
        <v>47697000000</v>
      </c>
      <c r="D6" s="27">
        <v>49127900000</v>
      </c>
      <c r="E6" s="27">
        <v>50601700000</v>
      </c>
      <c r="F6" s="27">
        <v>52119800000</v>
      </c>
      <c r="G6" s="27">
        <f>SUM(C6:F6)</f>
        <v>199546400000</v>
      </c>
    </row>
    <row r="7" spans="1:7" x14ac:dyDescent="0.3">
      <c r="A7" t="s">
        <v>111</v>
      </c>
      <c r="B7" s="22"/>
      <c r="C7" s="22"/>
    </row>
    <row r="8" spans="1:7" x14ac:dyDescent="0.3">
      <c r="B8" s="22"/>
      <c r="C8" s="22"/>
    </row>
    <row r="9" spans="1:7" x14ac:dyDescent="0.3">
      <c r="B9" s="22"/>
      <c r="C9" s="22"/>
    </row>
    <row r="10" spans="1:7" x14ac:dyDescent="0.3">
      <c r="A10" s="441" t="s">
        <v>112</v>
      </c>
      <c r="B10" s="441"/>
      <c r="C10" s="441"/>
      <c r="D10" s="441"/>
    </row>
    <row r="11" spans="1:7" x14ac:dyDescent="0.3">
      <c r="A11" s="28" t="s">
        <v>113</v>
      </c>
      <c r="B11" s="28"/>
      <c r="C11" s="28" t="s">
        <v>114</v>
      </c>
      <c r="D11" s="28"/>
    </row>
    <row r="12" spans="1:7" ht="24.75" customHeight="1" x14ac:dyDescent="0.3">
      <c r="A12" s="28" t="s">
        <v>115</v>
      </c>
      <c r="B12" s="441" t="s">
        <v>125</v>
      </c>
      <c r="C12" s="441"/>
      <c r="D12" s="441"/>
    </row>
    <row r="13" spans="1:7" x14ac:dyDescent="0.3">
      <c r="A13" s="28" t="s">
        <v>116</v>
      </c>
      <c r="B13" s="441" t="s">
        <v>117</v>
      </c>
      <c r="C13" s="441"/>
      <c r="D13" s="441"/>
    </row>
    <row r="14" spans="1:7" ht="26.4" x14ac:dyDescent="0.3">
      <c r="A14" s="28" t="s">
        <v>118</v>
      </c>
      <c r="B14" s="441" t="s">
        <v>126</v>
      </c>
      <c r="C14" s="441"/>
      <c r="D14" s="441"/>
    </row>
    <row r="15" spans="1:7" x14ac:dyDescent="0.3">
      <c r="A15" s="29" t="s">
        <v>119</v>
      </c>
      <c r="B15" s="439" t="s">
        <v>120</v>
      </c>
      <c r="C15" s="439" t="s">
        <v>121</v>
      </c>
      <c r="D15" s="29" t="s">
        <v>122</v>
      </c>
    </row>
    <row r="16" spans="1:7" ht="26.4" x14ac:dyDescent="0.3">
      <c r="A16" s="30" t="s">
        <v>123</v>
      </c>
      <c r="B16" s="439"/>
      <c r="C16" s="439"/>
      <c r="D16" s="29" t="s">
        <v>124</v>
      </c>
    </row>
    <row r="17" spans="1:5" x14ac:dyDescent="0.3">
      <c r="A17" s="29">
        <v>2014</v>
      </c>
      <c r="B17" s="31">
        <v>63038</v>
      </c>
      <c r="C17" s="31">
        <f>+D17/B17</f>
        <v>756638.8527554808</v>
      </c>
      <c r="D17" s="31">
        <f>+C6</f>
        <v>47697000000</v>
      </c>
    </row>
    <row r="18" spans="1:5" x14ac:dyDescent="0.3">
      <c r="A18" s="29">
        <v>2015</v>
      </c>
      <c r="B18" s="31">
        <v>65237</v>
      </c>
      <c r="C18" s="31">
        <f>+D18/B18</f>
        <v>753068.04420804139</v>
      </c>
      <c r="D18" s="32">
        <f>+D6</f>
        <v>49127900000</v>
      </c>
    </row>
    <row r="19" spans="1:5" x14ac:dyDescent="0.3">
      <c r="A19" s="29">
        <v>2016</v>
      </c>
      <c r="B19" s="31">
        <v>67142</v>
      </c>
      <c r="C19" s="31">
        <f>+D19/B19</f>
        <v>753651.9615144023</v>
      </c>
      <c r="D19" s="32">
        <f>+E6</f>
        <v>50601700000</v>
      </c>
    </row>
    <row r="20" spans="1:5" x14ac:dyDescent="0.3">
      <c r="A20" s="29">
        <v>2017</v>
      </c>
      <c r="B20" s="31">
        <v>68823</v>
      </c>
      <c r="C20" s="31">
        <f>+D20/B20</f>
        <v>757302.06471673714</v>
      </c>
      <c r="D20" s="32">
        <f>+F6</f>
        <v>52119800000</v>
      </c>
    </row>
    <row r="21" spans="1:5" x14ac:dyDescent="0.3">
      <c r="B21" s="33">
        <f>SUM(B17:B20)</f>
        <v>264240</v>
      </c>
      <c r="C21" s="22"/>
    </row>
    <row r="26" spans="1:5" x14ac:dyDescent="0.3">
      <c r="A26" s="21" t="s">
        <v>127</v>
      </c>
      <c r="C26" s="22"/>
      <c r="D26" s="22"/>
      <c r="E26" s="34"/>
    </row>
    <row r="27" spans="1:5" x14ac:dyDescent="0.3">
      <c r="A27" s="34"/>
      <c r="B27" s="35"/>
      <c r="C27" s="22"/>
      <c r="D27" s="22"/>
      <c r="E27" s="34"/>
    </row>
    <row r="28" spans="1:5" ht="27.6" x14ac:dyDescent="0.3">
      <c r="A28" s="35" t="s">
        <v>128</v>
      </c>
      <c r="C28" s="36">
        <v>4.4999999999999998E-2</v>
      </c>
      <c r="D28" s="37" t="s">
        <v>129</v>
      </c>
      <c r="E28" s="34"/>
    </row>
  </sheetData>
  <mergeCells count="7">
    <mergeCell ref="B15:B16"/>
    <mergeCell ref="C15:C16"/>
    <mergeCell ref="C4:G4"/>
    <mergeCell ref="A10:D10"/>
    <mergeCell ref="B12:D12"/>
    <mergeCell ref="B13:D13"/>
    <mergeCell ref="B14:D14"/>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Arbol</vt:lpstr>
      <vt:lpstr>Avance financiero</vt:lpstr>
      <vt:lpstr>Focalización</vt:lpstr>
      <vt:lpstr>Regionalización</vt:lpstr>
      <vt:lpstr>Avance Físico</vt:lpstr>
      <vt:lpstr>Avance Indicadores de Gestión</vt:lpstr>
      <vt:lpstr>Proyectos - Objetivos Generales</vt:lpstr>
      <vt:lpstr>Necesidades Ad Propiedas Ind</vt:lpstr>
      <vt:lpstr>Calculo MGA</vt:lpstr>
      <vt:lpstr>'Avance financiero'!Área_de_impresión</vt:lpstr>
      <vt:lpstr>'Avance Físico'!Área_de_impresión</vt:lpstr>
      <vt:lpstr>Focalización!Área_de_impresión</vt:lpstr>
      <vt:lpstr>Regionalización!Área_de_impresión</vt:lpstr>
      <vt:lpstr>'Avance financiero'!Print_Area</vt:lpstr>
      <vt:lpstr>'Avance Físico'!Print_Area</vt:lpstr>
      <vt:lpstr>'Avance financiero'!Print_Titles</vt:lpstr>
      <vt:lpstr>'Avance Físico'!Print_Titles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Angela Rojas La Rotta</dc:creator>
  <cp:lastModifiedBy>Laura Johanna Forero Torres</cp:lastModifiedBy>
  <cp:lastPrinted>2022-09-01T16:19:02Z</cp:lastPrinted>
  <dcterms:created xsi:type="dcterms:W3CDTF">2012-11-26T21:23:04Z</dcterms:created>
  <dcterms:modified xsi:type="dcterms:W3CDTF">2023-04-12T20:04:00Z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1443626</vt:i4>
  </property>
</Properties>
</file>