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45" activeTab="0"/>
  </bookViews>
  <sheets>
    <sheet name="GA02-F07" sheetId="1" r:id="rId1"/>
    <sheet name="Hoja2" sheetId="2" state="hidden" r:id="rId2"/>
  </sheets>
  <definedNames>
    <definedName name="_xlnm.Print_Area" localSheetId="0">'GA02-F07'!$A$1:$AE$147</definedName>
    <definedName name="CLAS_PARA_INGRESO">'Hoja2'!$C$2:$C$14</definedName>
    <definedName name="CLASE_DE_LICENCIA">'Hoja2'!$B$2:$B$8</definedName>
    <definedName name="TIPO_ADQUISICIÓN">'Hoja2'!$A$2:$A$11</definedName>
  </definedNames>
  <calcPr fullCalcOnLoad="1"/>
</workbook>
</file>

<file path=xl/sharedStrings.xml><?xml version="1.0" encoding="utf-8"?>
<sst xmlns="http://schemas.openxmlformats.org/spreadsheetml/2006/main" count="156" uniqueCount="136">
  <si>
    <t>TIPO DE ADQUISICIÓN:</t>
  </si>
  <si>
    <t>DATOS DE IDENTIFICACIÓN DEL SOFTWARE</t>
  </si>
  <si>
    <t>NOMBRE:</t>
  </si>
  <si>
    <t>LICENCIAS EN ORIGINAL</t>
  </si>
  <si>
    <t>Si</t>
  </si>
  <si>
    <t>No</t>
  </si>
  <si>
    <t>CLASE DE LICENCIA</t>
  </si>
  <si>
    <t>AAAA</t>
  </si>
  <si>
    <t>MM</t>
  </si>
  <si>
    <t>DD</t>
  </si>
  <si>
    <t>CLASIFICACIÓN DEL SOFTWARE PARA INGRESO:</t>
  </si>
  <si>
    <t>CLASIFICACIÓN_INGRESO</t>
  </si>
  <si>
    <t>VIDA UTIL DEL SOFTWARE</t>
  </si>
  <si>
    <t>RELACIÓN DE MEDIOS</t>
  </si>
  <si>
    <t>FORMA DE ADQUISICIÓN  DEL SOFTWARE Y/O LICENCIAS</t>
  </si>
  <si>
    <t>ADQUIRIDO CON RECURSOS DE:</t>
  </si>
  <si>
    <t>NÚMERO DEL CONTRATO:</t>
  </si>
  <si>
    <t>DEPENDENCIA SOLICITANTE:</t>
  </si>
  <si>
    <t>DEP_SOL</t>
  </si>
  <si>
    <t>Dirección General</t>
  </si>
  <si>
    <t>Subdirección General</t>
  </si>
  <si>
    <t>Secretaría General</t>
  </si>
  <si>
    <t>Dirección de Desarrollo Social</t>
  </si>
  <si>
    <t>Dirección de Desarrollo Empresarial</t>
  </si>
  <si>
    <t>Dirección de Justicia y Seguridad</t>
  </si>
  <si>
    <t>Dirección de Desarrollo Rural Sostenible</t>
  </si>
  <si>
    <t>Dirección de Desarrollo Urbano</t>
  </si>
  <si>
    <t>Dirección de Regalías</t>
  </si>
  <si>
    <t>Dirección de Desarrollo Territorial Sostenible</t>
  </si>
  <si>
    <t>Dirección de Infraestructura y Energia Sostenible</t>
  </si>
  <si>
    <t>Dirección de Inversiones y Finanzas Públicas</t>
  </si>
  <si>
    <t>Dirección de Evaluación de Políticas Públicas</t>
  </si>
  <si>
    <t>Oficina de Control Interno</t>
  </si>
  <si>
    <t>Oficina de Informatica</t>
  </si>
  <si>
    <t>Oficina Asesora Juridica</t>
  </si>
  <si>
    <t>Subdirección de Desarrollo Ambiental Sostenible</t>
  </si>
  <si>
    <t>Subdirección de Crédito</t>
  </si>
  <si>
    <t>Subdirección Financiera</t>
  </si>
  <si>
    <t>Subdirección de Recursos Humanos</t>
  </si>
  <si>
    <t>Subdirección Administrativa</t>
  </si>
  <si>
    <t>Grupo de Comunicaciones y Relaciones Públicas</t>
  </si>
  <si>
    <t>Grupo de Planeación</t>
  </si>
  <si>
    <t>Grupo de Contratación</t>
  </si>
  <si>
    <t>Perpetua</t>
  </si>
  <si>
    <t>Concurrente</t>
  </si>
  <si>
    <t>Por Maquina</t>
  </si>
  <si>
    <t>Usuario Nombrado</t>
  </si>
  <si>
    <t>Procesador</t>
  </si>
  <si>
    <t>Administración del sistema</t>
  </si>
  <si>
    <t>Antivirus</t>
  </si>
  <si>
    <t>Base de datos</t>
  </si>
  <si>
    <t>Correo electrónico</t>
  </si>
  <si>
    <t>Software de desarrollo</t>
  </si>
  <si>
    <t>Motor de base de datos</t>
  </si>
  <si>
    <t>Software de servidores</t>
  </si>
  <si>
    <t>Sistema operativo</t>
  </si>
  <si>
    <t>Software especifico</t>
  </si>
  <si>
    <t>Software libre</t>
  </si>
  <si>
    <t>Software de oficina</t>
  </si>
  <si>
    <t>Software de redes</t>
  </si>
  <si>
    <t>Otros programas</t>
  </si>
  <si>
    <t>FECHA</t>
  </si>
  <si>
    <t>FICHA TÉCNICA SOFTWARE Y LICENCIAS</t>
  </si>
  <si>
    <t>TIPO_ADQUISICIÓN</t>
  </si>
  <si>
    <t>Renovación de uso de licencias</t>
  </si>
  <si>
    <t>Compra</t>
  </si>
  <si>
    <t>Actualización</t>
  </si>
  <si>
    <t>Compra y actualización</t>
  </si>
  <si>
    <t>Arrendamiento</t>
  </si>
  <si>
    <t>Donación</t>
  </si>
  <si>
    <t>Suscripción</t>
  </si>
  <si>
    <t>Concesión especial</t>
  </si>
  <si>
    <t>DATOS IDENTIFICACIÓN SOFTWARE ACTUALIZADO</t>
  </si>
  <si>
    <t>...Seleccione…</t>
  </si>
  <si>
    <t xml:space="preserve"> </t>
  </si>
  <si>
    <t>Otras</t>
  </si>
  <si>
    <t>Actualización de información</t>
  </si>
  <si>
    <t>DEPENDENCIAS INVOLUCRADAS:</t>
  </si>
  <si>
    <t>VERSIÓN</t>
  </si>
  <si>
    <t>CANTIDAD DE LICENCIAS</t>
  </si>
  <si>
    <t>Si la licencia es electrónica, igualmente bajar el número de la licencia</t>
  </si>
  <si>
    <t>FECHA VENCIMIENTO</t>
  </si>
  <si>
    <t>FECHA ADQUISICIÓN</t>
  </si>
  <si>
    <t>(Nacion - Propios)</t>
  </si>
  <si>
    <t>DATOS DE INSTALACION Y RESPONSABLES</t>
  </si>
  <si>
    <t>RUBRO PRESUPUESTAL DEL CONTRATO</t>
  </si>
  <si>
    <t>DOCUMENTOS SOPORTE</t>
  </si>
  <si>
    <t>CERTIFICACION DE TITULARIDAD  A NOMBRE DE LA ENTIDAD.</t>
  </si>
  <si>
    <t>NOMBRE FIRMA AUTORIZACION (JEFE OTI)</t>
  </si>
  <si>
    <t>NOMBRE Y FIRMA SOLICITANTE (SUPERVISOR DEL CONTRATO)</t>
  </si>
  <si>
    <t>(Este sera asignado por el almacen)</t>
  </si>
  <si>
    <t>(Documento que acredite la autenticidad y la propiedad de la licencia por la Entidad)</t>
  </si>
  <si>
    <t>No. LICENCIA ANTERIOR</t>
  </si>
  <si>
    <t xml:space="preserve">INSTRUCTIVO </t>
  </si>
  <si>
    <t xml:space="preserve">FECHA: Resgistre la fecha en la cual presenta su solicitud </t>
  </si>
  <si>
    <t xml:space="preserve">TIPO DE ADQUISICIÓN: Seleccione el tipo de adquisición, según lo establecido en los estudios previos y en el contrato </t>
  </si>
  <si>
    <t>No. DE  CONSECUTIVO LICENCIA</t>
  </si>
  <si>
    <t xml:space="preserve">No. DE  CONSECUTIVO LICENCIA: No diligenciar - Este lo asigna el amacén </t>
  </si>
  <si>
    <t xml:space="preserve">INFORMACION GENERAL </t>
  </si>
  <si>
    <t xml:space="preserve">DATOS DE IDENTIFICACIÓN DEL SOFTWARE </t>
  </si>
  <si>
    <t xml:space="preserve">NOMBRE: Diligencie según lo establecido en los estudios previos y en el contrato </t>
  </si>
  <si>
    <t xml:space="preserve">No. LICENCIA ANTERIOR: Este número lo suministra el almacén y corresponde a la versión anterior al software objeto de adquisición </t>
  </si>
  <si>
    <t xml:space="preserve">CANTIDAD DE LICENCIAS: Diligencie según la cantidad adquirida, según los estudios previos y el contrato </t>
  </si>
  <si>
    <t xml:space="preserve">CLASE DE LICENCIA: Seleccione según el caso que aplica </t>
  </si>
  <si>
    <t xml:space="preserve">FECHA DE ADQUISICION: Coloque la fecha de la factura </t>
  </si>
  <si>
    <t xml:space="preserve">FECHA VENCIMIENTO: Coloque la fecha en la cual se vence la licencia o software adquirido </t>
  </si>
  <si>
    <t>DATOS IDENTIFICACIÓN SOFTWARE ACTUALIZADO - (Solo diligencie si ya existe una versión que se va a actualizar)</t>
  </si>
  <si>
    <t xml:space="preserve">RELACION DE MEDIOS: Señale cada uno de los medios recibidos </t>
  </si>
  <si>
    <t xml:space="preserve">Llave de seguridad: Seleccione si o no </t>
  </si>
  <si>
    <t>Número de la llave de seguridad: Relacione el número de la llave de seguridad</t>
  </si>
  <si>
    <t xml:space="preserve">DE: Escriba si los recursos son nación o propios </t>
  </si>
  <si>
    <t xml:space="preserve">NÚMERO DEL CONTRATO: Diligencie el número del contrato </t>
  </si>
  <si>
    <t xml:space="preserve">SOLICITANTE: Coloque el área supervisora del contrato </t>
  </si>
  <si>
    <t xml:space="preserve">DEPENDENCIAS INVOLUCRADAS: Señale las dependencias usuarias del software o licencia </t>
  </si>
  <si>
    <t xml:space="preserve">VALOR SOFTWARE: Indique el valor del software en pesos colombianos e incluido IVA </t>
  </si>
  <si>
    <t>DOCUMENTOS SOPORTE: Adjunte certificación de titularidad a nombre de la entidad o documento que acredite la autenticidad y la propiedad de la licencia a favor de la Entidad</t>
  </si>
  <si>
    <t>No. DE PLACA  BIEN(es) DEVOLUTIVO(s) DONDE ESTA INSTALADO</t>
  </si>
  <si>
    <t>NOMBRE Y FIRMA RESPOSABLE DEL BIEN DEVOLUTIVO DONDE ESTA INSTALADO</t>
  </si>
  <si>
    <t>FUNCIONARIOS QUE INTERVIENEN  EN EL PROCESO</t>
  </si>
  <si>
    <t>FUNCIONARIOS QUE INTERVIENEN EN EL PROCESO</t>
  </si>
  <si>
    <t>NOMBRE Y FIRMA DEL FUNCIONARIO CONTROL LICENCIAS (OTI)</t>
  </si>
  <si>
    <t>NOMBRE Y FIRMA DE RECIBIDO SOLICITUD DE REGISTRO (ALMACENISTA)</t>
  </si>
  <si>
    <t xml:space="preserve">No. DE PLACA  BIEN(es) DEVOLUTIVO(s) DONDE ESTA INSTALADO: Señale el número de placa de inventario del hardware donde se va a instalar el software o licencia </t>
  </si>
  <si>
    <t xml:space="preserve">RUBRO PRESUPUESTAL DEL CONTRATO: Coloque el número del rubro presupuestal que soporta el contrato </t>
  </si>
  <si>
    <t>RELACIÓN DE MEDIOS (Solo se diligencia para actualizaciones)</t>
  </si>
  <si>
    <t xml:space="preserve">CANTIDAD: Relacione el número de medios recibidos </t>
  </si>
  <si>
    <t xml:space="preserve">Indique: Nombre del software que se va a renovar, cantidad de licencias actuales, versión y fecha de adquisición  </t>
  </si>
  <si>
    <t xml:space="preserve">VERSIÓN: Diligencie el número de la versión del software que se está adquiriendo </t>
  </si>
  <si>
    <t>ESPECIFICACION: Describa brevemente el tipo de licencia en caso que este no se encuentre en las opciones de la casilla "clase de licencia"</t>
  </si>
  <si>
    <t xml:space="preserve">DURACION DE AMPARO DE MANTENIMIENTO: Si la adquisición de la licencia o software requiere mantenimiento, indique su fecha de vencimiento   </t>
  </si>
  <si>
    <t xml:space="preserve">VIDA UTIL DEL SOFTWARE: Determinar el número de meses en los cuales se espera utilizar la licencia o software (máximo 60 meses) </t>
  </si>
  <si>
    <t>(Esta nota debe salir cuando la cantidad de licencias sea mayor a 1)</t>
  </si>
  <si>
    <t xml:space="preserve">Nota: En caso de que las licencias adquiridas se hayan instalado en equipos con diferentes usuarios, anexar listado de los funcionarios, con el No de placa del equipo y su correspondiente firma </t>
  </si>
  <si>
    <t xml:space="preserve">LEGADO DE MANTENIMIENTO: Diligencie si la adquisición incluye o no el mantenimiento de la licencia o software </t>
  </si>
  <si>
    <t xml:space="preserve">NOMBRE Y FIRMA RESPOSABLE DEL BIEN DEVOLUTIVO DONDE ESTA INSTALADO: Firma del funcionario o contratista a cargo del hardware que contiene la licencia o software.  En caso de que el número de licencias adquiridas se hayan instalado en equipos con diferentes usuarios, anexar listado de los funcionarios, con el un de placa del equipo y su correspondiente firma </t>
  </si>
  <si>
    <r>
      <t xml:space="preserve">VALOR SOFTWARE 
</t>
    </r>
    <r>
      <rPr>
        <b/>
        <sz val="9"/>
        <rFont val="Arial Narrow"/>
        <family val="2"/>
      </rPr>
      <t>Pesos Colombianos (Incl IVA):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</si>
</sst>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9" fillId="0" borderId="10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23" xfId="0" applyFont="1" applyBorder="1" applyAlignment="1" applyProtection="1">
      <alignment horizontal="center" vertical="top"/>
      <protection/>
    </xf>
    <xf numFmtId="0" fontId="5" fillId="0" borderId="17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9" fillId="0" borderId="0" xfId="0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0" borderId="17" xfId="0" applyFont="1" applyBorder="1" applyAlignment="1">
      <alignment vertical="center"/>
    </xf>
    <xf numFmtId="164" fontId="3" fillId="33" borderId="0" xfId="49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0" xfId="0" applyFont="1" applyBorder="1" applyAlignment="1">
      <alignment/>
    </xf>
    <xf numFmtId="0" fontId="3" fillId="0" borderId="20" xfId="0" applyFont="1" applyBorder="1" applyAlignment="1">
      <alignment horizontal="center" vertical="top"/>
    </xf>
    <xf numFmtId="0" fontId="3" fillId="34" borderId="26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/>
      <protection locked="0"/>
    </xf>
    <xf numFmtId="0" fontId="3" fillId="0" borderId="27" xfId="0" applyFont="1" applyBorder="1" applyAlignment="1">
      <alignment horizontal="center" vertical="top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/>
      <protection locked="0"/>
    </xf>
    <xf numFmtId="0" fontId="31" fillId="0" borderId="24" xfId="0" applyFont="1" applyFill="1" applyBorder="1" applyAlignment="1" applyProtection="1">
      <alignment/>
      <protection locked="0"/>
    </xf>
    <xf numFmtId="0" fontId="31" fillId="0" borderId="13" xfId="0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/>
      <protection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7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32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/>
    </xf>
    <xf numFmtId="164" fontId="3" fillId="0" borderId="31" xfId="49" applyFont="1" applyFill="1" applyBorder="1" applyAlignment="1" applyProtection="1">
      <alignment horizontal="left" vertical="center" wrapText="1"/>
      <protection/>
    </xf>
    <xf numFmtId="164" fontId="3" fillId="0" borderId="0" xfId="49" applyFont="1" applyFill="1" applyBorder="1" applyAlignment="1" applyProtection="1">
      <alignment horizontal="left" vertical="center" wrapText="1"/>
      <protection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49" applyFont="1" applyFill="1" applyBorder="1" applyAlignment="1" applyProtection="1">
      <alignment horizontal="right" vertical="center" wrapText="1"/>
      <protection/>
    </xf>
    <xf numFmtId="164" fontId="3" fillId="33" borderId="14" xfId="49" applyFont="1" applyFill="1" applyBorder="1" applyAlignment="1" applyProtection="1">
      <alignment horizontal="right" vertical="center" wrapText="1"/>
      <protection/>
    </xf>
    <xf numFmtId="164" fontId="7" fillId="33" borderId="22" xfId="49" applyFont="1" applyFill="1" applyBorder="1" applyAlignment="1" applyProtection="1">
      <alignment horizontal="center"/>
      <protection locked="0"/>
    </xf>
    <xf numFmtId="164" fontId="7" fillId="33" borderId="24" xfId="49" applyFont="1" applyFill="1" applyBorder="1" applyAlignment="1" applyProtection="1">
      <alignment horizontal="center"/>
      <protection locked="0"/>
    </xf>
    <xf numFmtId="164" fontId="7" fillId="33" borderId="13" xfId="49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3" fillId="0" borderId="14" xfId="0" applyFont="1" applyBorder="1" applyAlignment="1" applyProtection="1">
      <alignment horizontal="right" wrapText="1"/>
      <protection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/>
    </xf>
    <xf numFmtId="0" fontId="3" fillId="33" borderId="0" xfId="0" applyFont="1" applyFill="1" applyBorder="1" applyAlignment="1">
      <alignment horizontal="left" wrapText="1"/>
    </xf>
    <xf numFmtId="0" fontId="5" fillId="0" borderId="20" xfId="0" applyFont="1" applyBorder="1" applyAlignment="1" applyProtection="1">
      <alignment horizontal="center"/>
      <protection locked="0"/>
    </xf>
    <xf numFmtId="0" fontId="3" fillId="33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8" fillId="0" borderId="2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164" fontId="3" fillId="33" borderId="22" xfId="49" applyFont="1" applyFill="1" applyBorder="1" applyAlignment="1" applyProtection="1">
      <alignment horizontal="center" vertical="center" wrapText="1"/>
      <protection locked="0"/>
    </xf>
    <xf numFmtId="164" fontId="3" fillId="33" borderId="24" xfId="49" applyFont="1" applyFill="1" applyBorder="1" applyAlignment="1" applyProtection="1">
      <alignment horizontal="center" vertical="center" wrapText="1"/>
      <protection locked="0"/>
    </xf>
    <xf numFmtId="164" fontId="3" fillId="33" borderId="13" xfId="49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164" fontId="7" fillId="0" borderId="22" xfId="49" applyFont="1" applyFill="1" applyBorder="1" applyAlignment="1" applyProtection="1">
      <alignment horizontal="center" vertical="top"/>
      <protection locked="0"/>
    </xf>
    <xf numFmtId="164" fontId="7" fillId="0" borderId="24" xfId="49" applyFont="1" applyFill="1" applyBorder="1" applyAlignment="1" applyProtection="1">
      <alignment horizontal="center" vertical="top"/>
      <protection locked="0"/>
    </xf>
    <xf numFmtId="164" fontId="7" fillId="0" borderId="13" xfId="49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lef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3" fillId="36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0">
    <dxf>
      <fill>
        <patternFill patternType="lightUp">
          <fgColor theme="5" tint="-0.24993999302387238"/>
          <bgColor indexed="65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  <bgColor indexed="65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  <bgColor indexed="65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  <bgColor indexed="65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lightUp">
          <fgColor theme="5" tint="-0.24993999302387238"/>
        </patternFill>
      </fill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Abeltran\publico\Logo comple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2</xdr:col>
      <xdr:colOff>1181100</xdr:colOff>
      <xdr:row>2</xdr:row>
      <xdr:rowOff>400050</xdr:rowOff>
    </xdr:to>
    <xdr:pic>
      <xdr:nvPicPr>
        <xdr:cNvPr id="1" name="Picture 50" descr="\\Abeltran\publico\Logo comple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47625"/>
          <a:ext cx="2181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7"/>
  <sheetViews>
    <sheetView tabSelected="1" view="pageBreakPreview" zoomScale="62" zoomScaleNormal="62" zoomScaleSheetLayoutView="62" zoomScalePageLayoutView="0" workbookViewId="0" topLeftCell="A1">
      <selection activeCell="AG19" sqref="AG19"/>
    </sheetView>
  </sheetViews>
  <sheetFormatPr defaultColWidth="11.421875" defaultRowHeight="15"/>
  <cols>
    <col min="1" max="1" width="1.421875" style="16" customWidth="1"/>
    <col min="2" max="2" width="14.421875" style="16" customWidth="1"/>
    <col min="3" max="3" width="18.28125" style="16" customWidth="1"/>
    <col min="4" max="4" width="9.8515625" style="16" customWidth="1"/>
    <col min="5" max="5" width="4.140625" style="16" customWidth="1"/>
    <col min="6" max="6" width="2.8515625" style="16" customWidth="1"/>
    <col min="7" max="8" width="4.28125" style="16" customWidth="1"/>
    <col min="9" max="9" width="4.421875" style="16" customWidth="1"/>
    <col min="10" max="10" width="7.140625" style="16" customWidth="1"/>
    <col min="11" max="11" width="17.57421875" style="16" customWidth="1"/>
    <col min="12" max="12" width="7.421875" style="16" customWidth="1"/>
    <col min="13" max="13" width="4.421875" style="16" customWidth="1"/>
    <col min="14" max="14" width="2.140625" style="16" customWidth="1"/>
    <col min="15" max="15" width="6.00390625" style="16" customWidth="1"/>
    <col min="16" max="16" width="5.28125" style="16" customWidth="1"/>
    <col min="17" max="17" width="4.28125" style="16" customWidth="1"/>
    <col min="18" max="18" width="3.421875" style="16" customWidth="1"/>
    <col min="19" max="19" width="4.140625" style="16" customWidth="1"/>
    <col min="20" max="20" width="3.421875" style="16" customWidth="1"/>
    <col min="21" max="21" width="3.7109375" style="16" customWidth="1"/>
    <col min="22" max="22" width="2.8515625" style="16" customWidth="1"/>
    <col min="23" max="23" width="7.421875" style="16" customWidth="1"/>
    <col min="24" max="24" width="4.00390625" style="16" customWidth="1"/>
    <col min="25" max="25" width="6.140625" style="16" customWidth="1"/>
    <col min="26" max="26" width="1.7109375" style="16" customWidth="1"/>
    <col min="27" max="27" width="8.57421875" style="16" customWidth="1"/>
    <col min="28" max="28" width="7.57421875" style="16" customWidth="1"/>
    <col min="29" max="29" width="4.8515625" style="16" customWidth="1"/>
    <col min="30" max="31" width="1.7109375" style="16" customWidth="1"/>
    <col min="32" max="32" width="11.421875" style="16" customWidth="1"/>
    <col min="33" max="33" width="36.421875" style="16" customWidth="1"/>
    <col min="34" max="16384" width="11.421875" style="16" customWidth="1"/>
  </cols>
  <sheetData>
    <row r="1" spans="1:31" ht="16.5" customHeight="1">
      <c r="A1" s="85"/>
      <c r="B1" s="86"/>
      <c r="C1" s="86"/>
      <c r="D1" s="91" t="s">
        <v>62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3"/>
      <c r="Z1" s="86"/>
      <c r="AA1" s="83" t="s">
        <v>61</v>
      </c>
      <c r="AB1" s="83"/>
      <c r="AC1" s="83"/>
      <c r="AD1" s="83"/>
      <c r="AE1" s="15"/>
    </row>
    <row r="2" spans="1:31" ht="23.25" customHeight="1">
      <c r="A2" s="87"/>
      <c r="B2" s="88"/>
      <c r="C2" s="88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6"/>
      <c r="Z2" s="88"/>
      <c r="AA2" s="19"/>
      <c r="AB2" s="19"/>
      <c r="AC2" s="100"/>
      <c r="AD2" s="100"/>
      <c r="AE2" s="20"/>
    </row>
    <row r="3" spans="1:31" ht="35.25" customHeight="1" thickBot="1">
      <c r="A3" s="89"/>
      <c r="B3" s="90"/>
      <c r="C3" s="90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9"/>
      <c r="Z3" s="90"/>
      <c r="AA3" s="78" t="s">
        <v>7</v>
      </c>
      <c r="AB3" s="78" t="s">
        <v>8</v>
      </c>
      <c r="AC3" s="101" t="s">
        <v>9</v>
      </c>
      <c r="AD3" s="101"/>
      <c r="AE3" s="23"/>
    </row>
    <row r="4" spans="1:31" ht="12.75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1"/>
    </row>
    <row r="5" spans="1:31" ht="15.75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1"/>
    </row>
    <row r="6" spans="1:33" ht="21.75" customHeight="1">
      <c r="A6" s="17"/>
      <c r="B6" s="111" t="s">
        <v>0</v>
      </c>
      <c r="C6" s="111"/>
      <c r="D6" s="112" t="s">
        <v>73</v>
      </c>
      <c r="E6" s="113"/>
      <c r="F6" s="113"/>
      <c r="G6" s="113"/>
      <c r="H6" s="113"/>
      <c r="I6" s="113"/>
      <c r="J6" s="114"/>
      <c r="K6" s="115" t="s">
        <v>96</v>
      </c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232"/>
      <c r="AC6" s="233"/>
      <c r="AD6" s="234"/>
      <c r="AE6" s="20"/>
      <c r="AG6" s="25"/>
    </row>
    <row r="7" spans="1:31" ht="22.5" customHeight="1" thickBot="1">
      <c r="A7" s="222">
        <f>IF($D$6="Renovación de uso de licencias","Nota: Cuando se efectue la actualización de un software se debe dar de baja a la versión anterior, diligencie el No de licencia anterior","")</f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198" t="s">
        <v>90</v>
      </c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20"/>
    </row>
    <row r="8" spans="1:34" ht="30" customHeight="1" thickBot="1">
      <c r="A8" s="102" t="s">
        <v>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4"/>
      <c r="AH8" s="18"/>
    </row>
    <row r="9" spans="1:31" ht="15" customHeight="1">
      <c r="A9" s="219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1"/>
    </row>
    <row r="10" spans="1:31" ht="21.75" customHeight="1">
      <c r="A10" s="17"/>
      <c r="B10" s="24" t="s">
        <v>2</v>
      </c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7"/>
      <c r="AE10" s="20"/>
    </row>
    <row r="11" spans="1:31" ht="12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1"/>
    </row>
    <row r="12" spans="1:41" ht="21.75" customHeight="1">
      <c r="A12" s="17"/>
      <c r="B12" s="24" t="s">
        <v>78</v>
      </c>
      <c r="C12" s="108"/>
      <c r="D12" s="109"/>
      <c r="E12" s="110"/>
      <c r="F12" s="224"/>
      <c r="G12" s="126"/>
      <c r="H12" s="126"/>
      <c r="I12" s="126"/>
      <c r="J12" s="13"/>
      <c r="K12" s="14" t="s">
        <v>92</v>
      </c>
      <c r="L12" s="225"/>
      <c r="M12" s="226"/>
      <c r="N12" s="227"/>
      <c r="O12" s="228"/>
      <c r="P12" s="27"/>
      <c r="Q12" s="27"/>
      <c r="R12" s="27"/>
      <c r="S12" s="27"/>
      <c r="T12" s="28"/>
      <c r="U12" s="12" t="s">
        <v>79</v>
      </c>
      <c r="V12" s="26"/>
      <c r="W12" s="108"/>
      <c r="X12" s="109"/>
      <c r="Y12" s="110"/>
      <c r="Z12" s="26"/>
      <c r="AA12" s="126"/>
      <c r="AB12" s="126"/>
      <c r="AC12" s="126"/>
      <c r="AD12" s="126"/>
      <c r="AE12" s="127"/>
      <c r="AH12" s="29"/>
      <c r="AI12" s="29"/>
      <c r="AJ12" s="29"/>
      <c r="AK12" s="29"/>
      <c r="AL12" s="29"/>
      <c r="AM12" s="29"/>
      <c r="AN12" s="29"/>
      <c r="AO12" s="29"/>
    </row>
    <row r="13" spans="1:31" ht="12.7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1"/>
    </row>
    <row r="14" spans="1:33" ht="21.75" customHeight="1">
      <c r="A14" s="17"/>
      <c r="B14" s="111" t="s">
        <v>6</v>
      </c>
      <c r="C14" s="118"/>
      <c r="D14" s="119"/>
      <c r="E14" s="120"/>
      <c r="F14" s="120"/>
      <c r="G14" s="121"/>
      <c r="H14" s="18"/>
      <c r="I14" s="122" t="s">
        <v>3</v>
      </c>
      <c r="J14" s="122"/>
      <c r="K14" s="122"/>
      <c r="L14" s="122"/>
      <c r="M14" s="122"/>
      <c r="N14" s="122"/>
      <c r="O14" s="30" t="s">
        <v>4</v>
      </c>
      <c r="P14" s="31"/>
      <c r="Q14" s="32"/>
      <c r="R14" s="30" t="s">
        <v>5</v>
      </c>
      <c r="S14" s="31"/>
      <c r="T14" s="33"/>
      <c r="U14" s="34"/>
      <c r="V14" s="35"/>
      <c r="W14" s="123"/>
      <c r="X14" s="124"/>
      <c r="Y14" s="124"/>
      <c r="Z14" s="124"/>
      <c r="AA14" s="124"/>
      <c r="AB14" s="124"/>
      <c r="AC14" s="124"/>
      <c r="AD14" s="125"/>
      <c r="AE14" s="20"/>
      <c r="AG14" s="25"/>
    </row>
    <row r="15" spans="1:31" ht="21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28" t="s">
        <v>80</v>
      </c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20"/>
    </row>
    <row r="16" spans="1:31" ht="21.75" customHeight="1">
      <c r="A16" s="17"/>
      <c r="B16" s="129" t="str">
        <f>IF(D6="Compra","No Aplica","ESPECIFICACIÓN:")</f>
        <v>ESPECIFICACIÓN:</v>
      </c>
      <c r="C16" s="130"/>
      <c r="D16" s="131"/>
      <c r="E16" s="132"/>
      <c r="F16" s="132"/>
      <c r="G16" s="132"/>
      <c r="H16" s="133"/>
      <c r="I16" s="36"/>
      <c r="J16" s="134" t="s">
        <v>82</v>
      </c>
      <c r="K16" s="134"/>
      <c r="L16" s="37"/>
      <c r="M16" s="105"/>
      <c r="N16" s="135"/>
      <c r="O16" s="31"/>
      <c r="P16" s="18"/>
      <c r="Q16" s="18"/>
      <c r="R16" s="111" t="s">
        <v>81</v>
      </c>
      <c r="S16" s="111"/>
      <c r="T16" s="111"/>
      <c r="U16" s="111"/>
      <c r="V16" s="111"/>
      <c r="W16" s="111"/>
      <c r="X16" s="136"/>
      <c r="Y16" s="137"/>
      <c r="Z16" s="138"/>
      <c r="AA16" s="38"/>
      <c r="AB16" s="39"/>
      <c r="AC16" s="26"/>
      <c r="AD16" s="26"/>
      <c r="AE16" s="20"/>
    </row>
    <row r="17" spans="1:31" ht="12.75">
      <c r="A17" s="17"/>
      <c r="B17" s="139" t="str">
        <f>IF($D$6="Actualización de información","","(solo cuando se marque la opción de Otros en la clase de licencia)")</f>
        <v>(solo cuando se marque la opción de Otros en la clase de licencia)</v>
      </c>
      <c r="C17" s="139"/>
      <c r="D17" s="139"/>
      <c r="E17" s="139"/>
      <c r="F17" s="139"/>
      <c r="G17" s="139"/>
      <c r="H17" s="139"/>
      <c r="I17" s="139"/>
      <c r="J17" s="134"/>
      <c r="K17" s="134"/>
      <c r="L17" s="40" t="s">
        <v>7</v>
      </c>
      <c r="M17" s="117" t="s">
        <v>8</v>
      </c>
      <c r="N17" s="117"/>
      <c r="O17" s="40" t="s">
        <v>9</v>
      </c>
      <c r="P17" s="18"/>
      <c r="Q17" s="18"/>
      <c r="R17" s="18"/>
      <c r="S17" s="18"/>
      <c r="T17" s="18"/>
      <c r="U17" s="18"/>
      <c r="V17" s="18"/>
      <c r="W17" s="18"/>
      <c r="X17" s="117" t="s">
        <v>7</v>
      </c>
      <c r="Y17" s="117"/>
      <c r="Z17" s="117"/>
      <c r="AA17" s="41" t="s">
        <v>8</v>
      </c>
      <c r="AB17" s="41" t="s">
        <v>9</v>
      </c>
      <c r="AC17" s="145"/>
      <c r="AD17" s="145"/>
      <c r="AE17" s="20"/>
    </row>
    <row r="18" spans="1:31" ht="12.7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1"/>
    </row>
    <row r="19" spans="1:31" ht="15.75">
      <c r="A19" s="42"/>
      <c r="B19" s="146" t="str">
        <f>IF($D$6="Actualización de información","No Aplica","LEGADO DE MANTENIMIENTO")</f>
        <v>LEGADO DE MANTENIMIENTO</v>
      </c>
      <c r="C19" s="146"/>
      <c r="D19" s="146"/>
      <c r="E19" s="43"/>
      <c r="F19" s="44" t="str">
        <f>IF($D$6="Actualización de información","","Si")</f>
        <v>Si</v>
      </c>
      <c r="G19" s="45"/>
      <c r="H19" s="46" t="str">
        <f>IF($D$6="Actualización de información","","No")</f>
        <v>No</v>
      </c>
      <c r="I19" s="47"/>
      <c r="J19" s="26"/>
      <c r="K19" s="147" t="str">
        <f>IF($D$6="Actualización de información","No Aplica","DURACIÓN DE AMPARO DEL MANTENIMIENTO")</f>
        <v>DURACIÓN DE AMPARO DEL MANTENIMIENTO</v>
      </c>
      <c r="L19" s="147"/>
      <c r="M19" s="147"/>
      <c r="N19" s="147"/>
      <c r="O19" s="147"/>
      <c r="P19" s="147"/>
      <c r="Q19" s="108"/>
      <c r="R19" s="109"/>
      <c r="S19" s="109"/>
      <c r="T19" s="109"/>
      <c r="U19" s="109"/>
      <c r="V19" s="109"/>
      <c r="W19" s="110"/>
      <c r="X19" s="227"/>
      <c r="Y19" s="150"/>
      <c r="Z19" s="150"/>
      <c r="AA19" s="150"/>
      <c r="AB19" s="150"/>
      <c r="AC19" s="150"/>
      <c r="AD19" s="150"/>
      <c r="AE19" s="151"/>
    </row>
    <row r="20" spans="1:31" ht="12.75">
      <c r="A20" s="42"/>
      <c r="B20" s="146"/>
      <c r="C20" s="146"/>
      <c r="D20" s="146"/>
      <c r="E20" s="126"/>
      <c r="F20" s="126"/>
      <c r="G20" s="126"/>
      <c r="H20" s="126"/>
      <c r="I20" s="126"/>
      <c r="J20" s="126"/>
      <c r="K20" s="148"/>
      <c r="L20" s="148"/>
      <c r="M20" s="148"/>
      <c r="N20" s="148"/>
      <c r="O20" s="148"/>
      <c r="P20" s="148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7"/>
    </row>
    <row r="21" spans="1:33" ht="15.75">
      <c r="A21" s="17"/>
      <c r="B21" s="111" t="s">
        <v>10</v>
      </c>
      <c r="C21" s="111"/>
      <c r="D21" s="111"/>
      <c r="E21" s="111"/>
      <c r="F21" s="111"/>
      <c r="G21" s="118"/>
      <c r="H21" s="105"/>
      <c r="I21" s="106"/>
      <c r="J21" s="106"/>
      <c r="K21" s="106"/>
      <c r="L21" s="106"/>
      <c r="M21" s="106"/>
      <c r="N21" s="106"/>
      <c r="O21" s="106"/>
      <c r="P21" s="106"/>
      <c r="Q21" s="107"/>
      <c r="R21" s="18"/>
      <c r="S21" s="134" t="s">
        <v>12</v>
      </c>
      <c r="T21" s="134"/>
      <c r="U21" s="134"/>
      <c r="V21" s="134"/>
      <c r="W21" s="134"/>
      <c r="X21" s="134"/>
      <c r="Y21" s="134"/>
      <c r="Z21" s="134"/>
      <c r="AA21" s="49"/>
      <c r="AB21" s="18"/>
      <c r="AC21" s="18"/>
      <c r="AD21" s="18"/>
      <c r="AE21" s="20"/>
      <c r="AG21" s="11"/>
    </row>
    <row r="22" spans="1:33" ht="15.75" customHeight="1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1"/>
      <c r="AG22" s="11"/>
    </row>
    <row r="23" spans="1:31" ht="15.75" customHeight="1" thickBot="1">
      <c r="A23" s="229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1"/>
    </row>
    <row r="24" spans="1:31" s="50" customFormat="1" ht="13.5" thickBot="1">
      <c r="A24" s="102" t="s">
        <v>72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4"/>
    </row>
    <row r="25" spans="1:33" s="50" customFormat="1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G25" s="153"/>
    </row>
    <row r="26" spans="1:33" s="50" customFormat="1" ht="33" customHeight="1">
      <c r="A26" s="54"/>
      <c r="B26" s="154" t="str">
        <f>IF(OR($D$6="Actualización",$D$6="Compra y actualización",$D$6="...Seleccione…"),"NOMBRE DEL SOFTWARE ANTERIOR:","No Aplica")</f>
        <v>NOMBRE DEL SOFTWARE ANTERIOR:</v>
      </c>
      <c r="C26" s="155"/>
      <c r="D26" s="156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8"/>
      <c r="P26" s="159" t="str">
        <f>IF(OR($D$6="Actualización",$D$6="Compra y actualización",$D$6="...Seleccione…"),"CANTIDAD DE LICENCIAS ACTUALES:","No Aplica")</f>
        <v>CANTIDAD DE LICENCIAS ACTUALES:</v>
      </c>
      <c r="Q26" s="160"/>
      <c r="R26" s="160"/>
      <c r="S26" s="160"/>
      <c r="T26" s="160"/>
      <c r="U26" s="160"/>
      <c r="V26" s="160"/>
      <c r="W26" s="160"/>
      <c r="X26" s="161"/>
      <c r="Y26" s="142"/>
      <c r="Z26" s="143"/>
      <c r="AA26" s="143"/>
      <c r="AB26" s="143"/>
      <c r="AC26" s="143"/>
      <c r="AD26" s="144"/>
      <c r="AE26" s="53"/>
      <c r="AG26" s="153"/>
    </row>
    <row r="27" spans="1:33" s="50" customFormat="1" ht="12.75">
      <c r="A27" s="54"/>
      <c r="B27" s="55"/>
      <c r="C27" s="55" t="s">
        <v>74</v>
      </c>
      <c r="D27" s="56"/>
      <c r="E27" s="52"/>
      <c r="F27" s="52"/>
      <c r="G27" s="52"/>
      <c r="H27" s="52"/>
      <c r="I27" s="57"/>
      <c r="J27" s="162" t="s">
        <v>74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53"/>
      <c r="AG27" s="153"/>
    </row>
    <row r="28" spans="1:33" s="50" customFormat="1" ht="15.75">
      <c r="A28" s="54"/>
      <c r="B28" s="140" t="str">
        <f>IF(OR($D$6="Actualización",$D$6="Compra y actualización",$D$6="...Seleccione…"),"VERSIÓN ANTERIOR:","No Aplica")</f>
        <v>VERSIÓN ANTERIOR:</v>
      </c>
      <c r="C28" s="141"/>
      <c r="D28" s="142"/>
      <c r="E28" s="143"/>
      <c r="F28" s="143"/>
      <c r="G28" s="143"/>
      <c r="H28" s="144"/>
      <c r="I28" s="57"/>
      <c r="J28" s="57"/>
      <c r="K28" s="235" t="str">
        <f>IF(OR($D$6="Actualización",$D$6="Compra y actualización",$D$6="...Seleccione…"),"FECHA DE ADQUISICIÓN SOFTWARE:","No Aplica")</f>
        <v>FECHA DE ADQUISICIÓN SOFTWARE:</v>
      </c>
      <c r="L28" s="235"/>
      <c r="M28" s="235"/>
      <c r="N28" s="235"/>
      <c r="O28" s="235"/>
      <c r="P28" s="235"/>
      <c r="Q28" s="235"/>
      <c r="R28" s="235"/>
      <c r="S28" s="236"/>
      <c r="T28" s="108"/>
      <c r="U28" s="109"/>
      <c r="V28" s="110"/>
      <c r="W28" s="108"/>
      <c r="X28" s="110"/>
      <c r="Y28" s="108"/>
      <c r="Z28" s="110"/>
      <c r="AA28" s="52"/>
      <c r="AB28" s="52"/>
      <c r="AC28" s="52"/>
      <c r="AD28" s="52"/>
      <c r="AE28" s="53"/>
      <c r="AG28" s="153"/>
    </row>
    <row r="29" spans="1:33" ht="15.75" customHeight="1" thickBot="1">
      <c r="A29" s="229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152" t="s">
        <v>7</v>
      </c>
      <c r="U29" s="152"/>
      <c r="V29" s="152"/>
      <c r="W29" s="152" t="s">
        <v>8</v>
      </c>
      <c r="X29" s="152"/>
      <c r="Y29" s="152" t="s">
        <v>9</v>
      </c>
      <c r="Z29" s="152"/>
      <c r="AA29" s="230"/>
      <c r="AB29" s="230"/>
      <c r="AC29" s="230"/>
      <c r="AD29" s="230"/>
      <c r="AE29" s="231"/>
      <c r="AG29" s="153"/>
    </row>
    <row r="30" spans="1:31" ht="13.5" thickBot="1">
      <c r="A30" s="102" t="s">
        <v>13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4"/>
    </row>
    <row r="31" spans="1:33" ht="12.75">
      <c r="A31" s="219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1"/>
      <c r="AG31" s="153"/>
    </row>
    <row r="32" spans="1:33" ht="15.75">
      <c r="A32" s="17"/>
      <c r="B32" s="163" t="str">
        <f>IF(OR($D$6="...Seleccione…",$D$6="Actualización"),"CANTIDAD:","No aplica")</f>
        <v>CANTIDAD:</v>
      </c>
      <c r="C32" s="164"/>
      <c r="D32" s="165"/>
      <c r="E32" s="166"/>
      <c r="F32" s="166"/>
      <c r="G32" s="166"/>
      <c r="H32" s="166"/>
      <c r="I32" s="166"/>
      <c r="J32" s="167"/>
      <c r="K32" s="237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9"/>
      <c r="AG32" s="153"/>
    </row>
    <row r="33" spans="1:33" ht="12.75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1"/>
      <c r="AG33" s="153"/>
    </row>
    <row r="34" spans="1:33" ht="15.75">
      <c r="A34" s="17"/>
      <c r="B34" s="111" t="str">
        <f>IF(OR($D$6="...Seleccione…",$D$6="Actualización"),"RELACIÓN DE MEDIOS:","No aplica")</f>
        <v>RELACIÓN DE MEDIOS:</v>
      </c>
      <c r="C34" s="111"/>
      <c r="D34" s="168"/>
      <c r="E34" s="168"/>
      <c r="F34" s="168"/>
      <c r="G34" s="168"/>
      <c r="H34" s="168"/>
      <c r="I34" s="168"/>
      <c r="J34" s="168"/>
      <c r="K34" s="168"/>
      <c r="L34" s="240"/>
      <c r="M34" s="240"/>
      <c r="N34" s="240"/>
      <c r="O34" s="24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240"/>
      <c r="AD34" s="240"/>
      <c r="AE34" s="241"/>
      <c r="AG34" s="153"/>
    </row>
    <row r="35" spans="1:33" ht="15.75">
      <c r="A35" s="42"/>
      <c r="B35" s="48"/>
      <c r="C35" s="48"/>
      <c r="D35" s="168"/>
      <c r="E35" s="168"/>
      <c r="F35" s="168"/>
      <c r="G35" s="168"/>
      <c r="H35" s="168"/>
      <c r="I35" s="168"/>
      <c r="J35" s="168"/>
      <c r="K35" s="168"/>
      <c r="L35" s="240"/>
      <c r="M35" s="240"/>
      <c r="N35" s="240"/>
      <c r="O35" s="24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240"/>
      <c r="AD35" s="240"/>
      <c r="AE35" s="241"/>
      <c r="AG35" s="153"/>
    </row>
    <row r="36" spans="1:33" ht="15.75">
      <c r="A36" s="17"/>
      <c r="B36" s="173"/>
      <c r="C36" s="173"/>
      <c r="D36" s="168"/>
      <c r="E36" s="168"/>
      <c r="F36" s="168"/>
      <c r="G36" s="168"/>
      <c r="H36" s="168"/>
      <c r="I36" s="168"/>
      <c r="J36" s="168"/>
      <c r="K36" s="168"/>
      <c r="L36" s="240"/>
      <c r="M36" s="240"/>
      <c r="N36" s="240"/>
      <c r="O36" s="24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240"/>
      <c r="AD36" s="240"/>
      <c r="AE36" s="241"/>
      <c r="AG36" s="153"/>
    </row>
    <row r="37" spans="1:33" ht="12.75">
      <c r="A37" s="149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240"/>
      <c r="M37" s="240"/>
      <c r="N37" s="240"/>
      <c r="O37" s="240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  <c r="AG37" s="153"/>
    </row>
    <row r="38" spans="1:33" ht="15.75">
      <c r="A38" s="17"/>
      <c r="B38" s="111" t="str">
        <f>IF(OR($D$6="...Seleccione…",$D$6="Actualización"),"LLAVE DE SEGURIDAD:","No aplica")</f>
        <v>LLAVE DE SEGURIDAD:</v>
      </c>
      <c r="C38" s="111"/>
      <c r="D38" s="58" t="str">
        <f>IF(B38="LLAVE DE SEGURIDAD:","Si","")</f>
        <v>Si</v>
      </c>
      <c r="E38" s="59"/>
      <c r="F38" s="174" t="str">
        <f>IF(B38="LLAVE DE SEGURIDAD:","No","")</f>
        <v>No</v>
      </c>
      <c r="G38" s="174"/>
      <c r="H38" s="59"/>
      <c r="I38" s="13"/>
      <c r="J38" s="122" t="str">
        <f>IF(OR($D$6="...Seleccione…",$D$6="Actualización"),"NÚMERO DE LA LLAVE DE SEGURIDAD:","No aplica")</f>
        <v>NÚMERO DE LA LLAVE DE SEGURIDAD:</v>
      </c>
      <c r="K38" s="122"/>
      <c r="L38" s="122"/>
      <c r="M38" s="122"/>
      <c r="N38" s="122"/>
      <c r="O38" s="175"/>
      <c r="P38" s="165"/>
      <c r="Q38" s="166"/>
      <c r="R38" s="166"/>
      <c r="S38" s="166"/>
      <c r="T38" s="166"/>
      <c r="U38" s="166"/>
      <c r="V38" s="166"/>
      <c r="W38" s="166"/>
      <c r="X38" s="166"/>
      <c r="Y38" s="166"/>
      <c r="Z38" s="167"/>
      <c r="AA38" s="224"/>
      <c r="AB38" s="126"/>
      <c r="AC38" s="126"/>
      <c r="AD38" s="126"/>
      <c r="AE38" s="127"/>
      <c r="AG38" s="153"/>
    </row>
    <row r="39" spans="1:33" ht="15" customHeight="1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1"/>
      <c r="AG39" s="153"/>
    </row>
    <row r="40" spans="1:33" ht="15.75" customHeight="1" thickBot="1">
      <c r="A40" s="229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1"/>
      <c r="AG40" s="153"/>
    </row>
    <row r="41" spans="1:31" ht="13.5" thickBot="1">
      <c r="A41" s="102" t="s">
        <v>14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4"/>
    </row>
    <row r="42" spans="1:31" ht="12.7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3"/>
    </row>
    <row r="43" spans="1:32" ht="12.75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1"/>
      <c r="AF43" s="18"/>
    </row>
    <row r="44" spans="1:32" ht="15.75">
      <c r="A44" s="17"/>
      <c r="B44" s="199" t="s">
        <v>15</v>
      </c>
      <c r="C44" s="200"/>
      <c r="D44" s="169"/>
      <c r="E44" s="170"/>
      <c r="F44" s="170"/>
      <c r="G44" s="170"/>
      <c r="H44" s="170"/>
      <c r="I44" s="170"/>
      <c r="J44" s="170"/>
      <c r="K44" s="171"/>
      <c r="L44" s="184" t="s">
        <v>85</v>
      </c>
      <c r="M44" s="185"/>
      <c r="N44" s="185"/>
      <c r="O44" s="185"/>
      <c r="P44" s="186"/>
      <c r="Q44" s="169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1"/>
      <c r="AE44" s="20"/>
      <c r="AF44" s="18"/>
    </row>
    <row r="45" spans="1:32" ht="12.75">
      <c r="A45" s="17"/>
      <c r="B45" s="172" t="s">
        <v>83</v>
      </c>
      <c r="C45" s="172"/>
      <c r="D45" s="172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1"/>
      <c r="AF45" s="18"/>
    </row>
    <row r="46" spans="1:33" ht="15.75">
      <c r="A46" s="17"/>
      <c r="B46" s="129" t="s">
        <v>16</v>
      </c>
      <c r="C46" s="130"/>
      <c r="D46" s="169"/>
      <c r="E46" s="170"/>
      <c r="F46" s="170"/>
      <c r="G46" s="170"/>
      <c r="H46" s="170"/>
      <c r="I46" s="170"/>
      <c r="J46" s="170"/>
      <c r="K46" s="171"/>
      <c r="L46" s="184" t="s">
        <v>17</v>
      </c>
      <c r="M46" s="185"/>
      <c r="N46" s="185"/>
      <c r="O46" s="185"/>
      <c r="P46" s="186"/>
      <c r="Q46" s="187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9"/>
      <c r="AE46" s="20"/>
      <c r="AF46" s="18"/>
      <c r="AG46" s="11"/>
    </row>
    <row r="47" spans="1:32" ht="15" customHeight="1">
      <c r="A47" s="149" t="s">
        <v>74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1"/>
      <c r="AF47" s="18"/>
    </row>
    <row r="48" spans="1:32" ht="12.75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1"/>
      <c r="AF48" s="18"/>
    </row>
    <row r="49" spans="1:32" ht="15.75">
      <c r="A49" s="61"/>
      <c r="B49" s="199" t="s">
        <v>77</v>
      </c>
      <c r="C49" s="200"/>
      <c r="D49" s="187"/>
      <c r="E49" s="188"/>
      <c r="F49" s="188"/>
      <c r="G49" s="188"/>
      <c r="H49" s="188"/>
      <c r="I49" s="188"/>
      <c r="J49" s="188"/>
      <c r="K49" s="189"/>
      <c r="L49" s="187"/>
      <c r="M49" s="188"/>
      <c r="N49" s="188"/>
      <c r="O49" s="188"/>
      <c r="P49" s="188"/>
      <c r="Q49" s="188"/>
      <c r="R49" s="188"/>
      <c r="S49" s="188"/>
      <c r="T49" s="188"/>
      <c r="U49" s="189"/>
      <c r="V49" s="201"/>
      <c r="W49" s="202"/>
      <c r="X49" s="202"/>
      <c r="Y49" s="202"/>
      <c r="Z49" s="202"/>
      <c r="AA49" s="202"/>
      <c r="AB49" s="202"/>
      <c r="AC49" s="202"/>
      <c r="AD49" s="203"/>
      <c r="AE49" s="20"/>
      <c r="AF49" s="18"/>
    </row>
    <row r="50" spans="1:32" ht="15.75" customHeight="1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4"/>
      <c r="AF50" s="18"/>
    </row>
    <row r="51" spans="1:32" ht="27" customHeight="1">
      <c r="A51" s="61"/>
      <c r="B51" s="204" t="s">
        <v>135</v>
      </c>
      <c r="C51" s="205"/>
      <c r="D51" s="206"/>
      <c r="E51" s="207"/>
      <c r="F51" s="207"/>
      <c r="G51" s="207"/>
      <c r="H51" s="207"/>
      <c r="I51" s="208"/>
      <c r="J51" s="176"/>
      <c r="K51" s="177"/>
      <c r="L51" s="177"/>
      <c r="M51" s="178"/>
      <c r="N51" s="178"/>
      <c r="O51" s="178"/>
      <c r="P51" s="178"/>
      <c r="Q51" s="178"/>
      <c r="R51" s="178"/>
      <c r="S51" s="178"/>
      <c r="T51" s="62"/>
      <c r="U51" s="179" t="str">
        <f>IF(OR($D$6="Actualización",$D$6="Compra y actualización",$D$6="...Seleccione…"),"COSTO LICENCIA ACTUAL:","No Aplica")</f>
        <v>COSTO LICENCIA ACTUAL:</v>
      </c>
      <c r="V51" s="179"/>
      <c r="W51" s="179"/>
      <c r="X51" s="179"/>
      <c r="Y51" s="180"/>
      <c r="Z51" s="181"/>
      <c r="AA51" s="182"/>
      <c r="AB51" s="182"/>
      <c r="AC51" s="182"/>
      <c r="AD51" s="183"/>
      <c r="AE51" s="20"/>
      <c r="AF51" s="18"/>
    </row>
    <row r="52" spans="1:32" ht="15.75" customHeight="1">
      <c r="A52" s="242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4"/>
      <c r="AF52" s="18"/>
    </row>
    <row r="53" spans="1:32" ht="12.75">
      <c r="A53" s="17"/>
      <c r="B53" s="27" t="s">
        <v>86</v>
      </c>
      <c r="C53" s="18"/>
      <c r="D53" s="212" t="s">
        <v>87</v>
      </c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1"/>
      <c r="AF53" s="18"/>
    </row>
    <row r="54" spans="1:32" ht="12.75">
      <c r="A54" s="17"/>
      <c r="B54" s="18"/>
      <c r="C54" s="18"/>
      <c r="D54" s="212" t="s">
        <v>91</v>
      </c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1"/>
      <c r="AF54" s="18"/>
    </row>
    <row r="55" spans="1:32" ht="12.75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1"/>
      <c r="AF55" s="18"/>
    </row>
    <row r="56" spans="1:32" ht="13.5" thickBot="1">
      <c r="A56" s="229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1"/>
      <c r="AF56" s="18"/>
    </row>
    <row r="57" spans="1:32" ht="13.5" thickBot="1">
      <c r="A57" s="102" t="s">
        <v>84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4"/>
      <c r="AF57" s="18"/>
    </row>
    <row r="58" spans="1:32" ht="12.7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3"/>
      <c r="AF58" s="18"/>
    </row>
    <row r="59" spans="1:32" s="50" customFormat="1" ht="12.7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3"/>
      <c r="AF59" s="60"/>
    </row>
    <row r="60" spans="1:32" s="50" customFormat="1" ht="12.75">
      <c r="A60" s="51"/>
      <c r="B60" s="210" t="s">
        <v>116</v>
      </c>
      <c r="C60" s="210"/>
      <c r="D60" s="210"/>
      <c r="E60" s="210"/>
      <c r="F60" s="210"/>
      <c r="G60" s="210"/>
      <c r="H60" s="211"/>
      <c r="I60" s="193"/>
      <c r="J60" s="194"/>
      <c r="K60" s="194"/>
      <c r="L60" s="195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60"/>
    </row>
    <row r="61" spans="1:31" s="60" customFormat="1" ht="12.75">
      <c r="A61" s="52"/>
      <c r="B61" s="56"/>
      <c r="C61" s="52"/>
      <c r="H61" s="52"/>
      <c r="I61" s="65"/>
      <c r="J61" s="66"/>
      <c r="K61" s="66"/>
      <c r="L61" s="66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3"/>
    </row>
    <row r="62" spans="1:32" s="50" customFormat="1" ht="33.75" customHeight="1">
      <c r="A62" s="51"/>
      <c r="B62" s="191" t="s">
        <v>117</v>
      </c>
      <c r="C62" s="191"/>
      <c r="D62" s="191"/>
      <c r="E62" s="191"/>
      <c r="F62" s="191"/>
      <c r="G62" s="191"/>
      <c r="H62" s="52"/>
      <c r="I62" s="193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5"/>
      <c r="AD62" s="52"/>
      <c r="AE62" s="53"/>
      <c r="AF62" s="60"/>
    </row>
    <row r="63" spans="1:32" ht="12.75">
      <c r="A63" s="17"/>
      <c r="B63" s="18" t="s">
        <v>132</v>
      </c>
      <c r="C63" s="18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18"/>
      <c r="U63" s="18"/>
      <c r="V63" s="18"/>
      <c r="W63" s="18"/>
      <c r="X63" s="18"/>
      <c r="Y63" s="64"/>
      <c r="Z63" s="64"/>
      <c r="AA63" s="18"/>
      <c r="AB63" s="18"/>
      <c r="AC63" s="18"/>
      <c r="AD63" s="18"/>
      <c r="AE63" s="20"/>
      <c r="AF63" s="18" t="s">
        <v>131</v>
      </c>
    </row>
    <row r="64" spans="1:32" ht="13.5" thickBot="1">
      <c r="A64" s="17"/>
      <c r="B64" s="18"/>
      <c r="C64" s="18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18"/>
      <c r="U64" s="18"/>
      <c r="V64" s="18"/>
      <c r="W64" s="18"/>
      <c r="X64" s="18"/>
      <c r="Y64" s="64"/>
      <c r="Z64" s="64"/>
      <c r="AA64" s="18"/>
      <c r="AB64" s="18"/>
      <c r="AC64" s="18"/>
      <c r="AD64" s="18"/>
      <c r="AE64" s="20"/>
      <c r="AF64" s="18"/>
    </row>
    <row r="65" spans="1:31" ht="13.5" thickBot="1">
      <c r="A65" s="216" t="s">
        <v>118</v>
      </c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8"/>
    </row>
    <row r="66" spans="1:31" ht="12.75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</row>
    <row r="67" spans="1:31" ht="12.75">
      <c r="A67" s="70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2"/>
    </row>
    <row r="68" spans="1:31" ht="12.75">
      <c r="A68" s="70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2"/>
    </row>
    <row r="69" spans="1:31" ht="26.25" customHeight="1" thickBot="1">
      <c r="A69" s="149"/>
      <c r="B69" s="150"/>
      <c r="C69" s="192"/>
      <c r="D69" s="192"/>
      <c r="E69" s="192"/>
      <c r="F69" s="192"/>
      <c r="G69" s="192"/>
      <c r="H69" s="192"/>
      <c r="I69" s="192"/>
      <c r="J69" s="192"/>
      <c r="K69" s="192"/>
      <c r="L69" s="150"/>
      <c r="M69" s="150"/>
      <c r="N69" s="150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50"/>
      <c r="AD69" s="150"/>
      <c r="AE69" s="151"/>
    </row>
    <row r="70" spans="1:31" ht="15" customHeight="1">
      <c r="A70" s="149"/>
      <c r="B70" s="150"/>
      <c r="C70" s="196" t="s">
        <v>89</v>
      </c>
      <c r="D70" s="196"/>
      <c r="E70" s="196"/>
      <c r="F70" s="196"/>
      <c r="G70" s="196"/>
      <c r="H70" s="196"/>
      <c r="I70" s="196"/>
      <c r="J70" s="196"/>
      <c r="K70" s="196"/>
      <c r="L70" s="150"/>
      <c r="M70" s="150"/>
      <c r="N70" s="150"/>
      <c r="O70" s="197" t="s">
        <v>120</v>
      </c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50"/>
      <c r="AD70" s="150"/>
      <c r="AE70" s="151"/>
    </row>
    <row r="71" spans="1:31" ht="1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1"/>
    </row>
    <row r="72" spans="1:31" ht="15" customHeight="1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1"/>
    </row>
    <row r="73" spans="1:31" ht="15" customHeigh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1"/>
    </row>
    <row r="74" spans="1:31" ht="15" customHeigh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1"/>
    </row>
    <row r="75" spans="1:31" ht="14.25" customHeight="1">
      <c r="A75" s="17"/>
      <c r="B75" s="18"/>
      <c r="C75" s="190" t="s">
        <v>88</v>
      </c>
      <c r="D75" s="190"/>
      <c r="E75" s="190"/>
      <c r="F75" s="190"/>
      <c r="G75" s="190"/>
      <c r="H75" s="190"/>
      <c r="I75" s="190"/>
      <c r="J75" s="190"/>
      <c r="K75" s="190"/>
      <c r="L75" s="190"/>
      <c r="M75" s="18"/>
      <c r="N75" s="18"/>
      <c r="O75" s="190" t="s">
        <v>121</v>
      </c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50"/>
      <c r="AD75" s="150"/>
      <c r="AE75" s="151"/>
    </row>
    <row r="76" spans="1:31" ht="12.75">
      <c r="A76" s="149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1"/>
    </row>
    <row r="77" spans="1:32" ht="12.75">
      <c r="A77" s="149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1"/>
      <c r="AF77" s="18"/>
    </row>
    <row r="78" spans="1:31" ht="13.5" thickBot="1">
      <c r="A78" s="213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5"/>
    </row>
    <row r="79" spans="1:31" ht="15" customHeight="1">
      <c r="A79" s="79" t="s">
        <v>93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</row>
    <row r="80" spans="1:31" ht="12.7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</row>
    <row r="81" spans="1:31" ht="12.7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</row>
    <row r="82" spans="1:31" ht="13.5" thickBo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</row>
    <row r="83" spans="1:31" ht="12.75">
      <c r="A83" s="82" t="s">
        <v>98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4"/>
    </row>
    <row r="84" spans="1:31" ht="12.75">
      <c r="A84" s="73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5"/>
    </row>
    <row r="85" spans="1:31" ht="12.75">
      <c r="A85" s="17"/>
      <c r="B85" s="18" t="s">
        <v>94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20"/>
    </row>
    <row r="86" spans="1:31" ht="12.75">
      <c r="A86" s="17"/>
      <c r="B86" s="18" t="s">
        <v>95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20"/>
    </row>
    <row r="87" spans="1:31" ht="12.75">
      <c r="A87" s="17"/>
      <c r="B87" s="18" t="s">
        <v>97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20"/>
    </row>
    <row r="88" spans="1:31" ht="15.75" thickBot="1">
      <c r="A88" s="21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76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3"/>
    </row>
    <row r="89" spans="1:31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77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ht="13.5" thickBot="1"/>
    <row r="91" spans="1:31" ht="12.75">
      <c r="A91" s="82" t="s">
        <v>99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4"/>
    </row>
    <row r="92" spans="1:31" ht="12.75">
      <c r="A92" s="73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5"/>
    </row>
    <row r="93" spans="1:31" ht="12.75">
      <c r="A93" s="17"/>
      <c r="B93" s="18" t="s">
        <v>100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20"/>
    </row>
    <row r="94" spans="1:31" ht="12.75">
      <c r="A94" s="17"/>
      <c r="B94" s="18" t="s">
        <v>127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20"/>
    </row>
    <row r="95" spans="1:31" ht="12.75">
      <c r="A95" s="17"/>
      <c r="B95" s="18" t="s">
        <v>101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20"/>
    </row>
    <row r="96" spans="1:31" ht="12.75">
      <c r="A96" s="17"/>
      <c r="B96" s="18" t="s">
        <v>102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20"/>
    </row>
    <row r="97" spans="1:31" ht="12.75">
      <c r="A97" s="17"/>
      <c r="B97" s="18" t="s">
        <v>103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20"/>
    </row>
    <row r="98" spans="1:31" ht="12.75">
      <c r="A98" s="17"/>
      <c r="B98" s="18" t="s">
        <v>128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20"/>
    </row>
    <row r="99" spans="1:31" ht="12.75">
      <c r="A99" s="17"/>
      <c r="B99" s="18" t="s">
        <v>104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20"/>
    </row>
    <row r="100" spans="1:31" ht="12.75">
      <c r="A100" s="17"/>
      <c r="B100" s="18" t="s">
        <v>105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20"/>
    </row>
    <row r="101" spans="1:31" ht="12.75">
      <c r="A101" s="17"/>
      <c r="B101" s="18" t="s">
        <v>133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20"/>
    </row>
    <row r="102" spans="1:31" ht="12.75">
      <c r="A102" s="17"/>
      <c r="B102" s="18" t="s">
        <v>129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20"/>
    </row>
    <row r="103" spans="1:31" ht="12.75">
      <c r="A103" s="17"/>
      <c r="B103" s="18" t="s">
        <v>130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20"/>
    </row>
    <row r="104" spans="1:31" ht="13.5" thickBot="1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3"/>
    </row>
    <row r="105" spans="1:33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</row>
    <row r="106" spans="1:33" ht="13.5" thickBo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</row>
    <row r="107" spans="1:33" ht="12.75">
      <c r="A107" s="82" t="s">
        <v>106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4"/>
      <c r="AF107" s="18"/>
      <c r="AG107" s="18"/>
    </row>
    <row r="108" spans="1:31" ht="12.75">
      <c r="A108" s="17"/>
      <c r="B108" s="18" t="s">
        <v>126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20"/>
    </row>
    <row r="109" spans="1:31" ht="15.75" thickBot="1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76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3"/>
    </row>
    <row r="110" spans="1:31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77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ht="13.5" thickBot="1"/>
    <row r="112" spans="1:31" ht="15" customHeight="1">
      <c r="A112" s="82" t="s">
        <v>124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4"/>
    </row>
    <row r="113" spans="1:31" ht="15" customHeight="1">
      <c r="A113" s="73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5"/>
    </row>
    <row r="114" spans="1:31" ht="12.75">
      <c r="A114" s="17"/>
      <c r="B114" s="18" t="s">
        <v>125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20"/>
    </row>
    <row r="115" spans="1:31" ht="12.75">
      <c r="A115" s="17"/>
      <c r="B115" s="18" t="s">
        <v>107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20"/>
    </row>
    <row r="116" spans="1:31" ht="12.75">
      <c r="A116" s="17"/>
      <c r="B116" s="18" t="s">
        <v>108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20"/>
    </row>
    <row r="117" spans="1:31" ht="12.75">
      <c r="A117" s="17"/>
      <c r="B117" s="18" t="s">
        <v>109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20"/>
    </row>
    <row r="118" spans="1:31" ht="15.75" thickBot="1">
      <c r="A118" s="2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76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3"/>
    </row>
    <row r="119" spans="1:31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77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ht="13.5" thickBot="1"/>
    <row r="121" spans="1:31" ht="12.75">
      <c r="A121" s="82" t="s">
        <v>14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4"/>
    </row>
    <row r="122" spans="1:31" ht="12.75">
      <c r="A122" s="73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5"/>
    </row>
    <row r="123" spans="1:31" ht="12.75">
      <c r="A123" s="17"/>
      <c r="B123" s="18" t="s">
        <v>110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20"/>
    </row>
    <row r="124" spans="1:31" ht="12.75">
      <c r="A124" s="17"/>
      <c r="B124" s="18" t="s">
        <v>123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20"/>
    </row>
    <row r="125" spans="1:31" ht="12.75">
      <c r="A125" s="17"/>
      <c r="B125" s="18" t="s">
        <v>111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20"/>
    </row>
    <row r="126" spans="1:31" ht="12.75">
      <c r="A126" s="17"/>
      <c r="B126" s="18" t="s">
        <v>112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20"/>
    </row>
    <row r="127" spans="1:31" ht="12.75">
      <c r="A127" s="17"/>
      <c r="B127" s="18" t="s">
        <v>113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20"/>
    </row>
    <row r="128" spans="1:31" ht="12.75">
      <c r="A128" s="17"/>
      <c r="B128" s="18" t="s">
        <v>114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20"/>
    </row>
    <row r="129" spans="1:31" ht="12.75">
      <c r="A129" s="17"/>
      <c r="B129" s="18" t="s">
        <v>115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20"/>
    </row>
    <row r="130" spans="1:31" ht="15.75" thickBot="1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76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3"/>
    </row>
    <row r="131" spans="1:31" ht="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77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ht="13.5" thickBot="1"/>
    <row r="133" spans="1:31" ht="12.75">
      <c r="A133" s="82" t="s">
        <v>84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4"/>
    </row>
    <row r="134" spans="1:31" ht="12.75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20"/>
    </row>
    <row r="135" spans="1:31" ht="12.75">
      <c r="A135" s="17"/>
      <c r="B135" s="18" t="s">
        <v>122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20"/>
    </row>
    <row r="136" spans="1:31" ht="12.75" customHeight="1">
      <c r="A136" s="17"/>
      <c r="B136" s="209" t="s">
        <v>134</v>
      </c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"/>
    </row>
    <row r="137" spans="1:31" ht="12.75">
      <c r="A137" s="17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"/>
    </row>
    <row r="138" spans="1:31" ht="15.75" thickBot="1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76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3"/>
    </row>
    <row r="139" spans="1:31" ht="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77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ht="13.5" thickBot="1"/>
    <row r="141" spans="1:31" ht="12.75">
      <c r="A141" s="82" t="s">
        <v>119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4"/>
    </row>
    <row r="142" spans="1:31" ht="12.75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20"/>
    </row>
    <row r="143" spans="1:31" ht="12.75">
      <c r="A143" s="17"/>
      <c r="B143" s="18" t="s">
        <v>89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20"/>
    </row>
    <row r="144" spans="1:31" ht="12.75">
      <c r="A144" s="17"/>
      <c r="B144" s="18" t="s">
        <v>88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20"/>
    </row>
    <row r="145" spans="1:31" ht="12.75">
      <c r="A145" s="17"/>
      <c r="B145" s="18" t="s">
        <v>120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20"/>
    </row>
    <row r="146" spans="1:31" ht="12.75">
      <c r="A146" s="17"/>
      <c r="B146" s="18" t="s">
        <v>121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20"/>
    </row>
    <row r="147" spans="1:31" ht="15.75" thickBot="1">
      <c r="A147" s="2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76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3"/>
    </row>
  </sheetData>
  <sheetProtection/>
  <mergeCells count="153">
    <mergeCell ref="A71:AE74"/>
    <mergeCell ref="L69:N70"/>
    <mergeCell ref="O69:AB69"/>
    <mergeCell ref="A69:B70"/>
    <mergeCell ref="A52:AE52"/>
    <mergeCell ref="A55:AE56"/>
    <mergeCell ref="Q53:AE53"/>
    <mergeCell ref="T54:AE54"/>
    <mergeCell ref="AA38:AE38"/>
    <mergeCell ref="A43:AE43"/>
    <mergeCell ref="E45:AE45"/>
    <mergeCell ref="A47:AE48"/>
    <mergeCell ref="A50:AE50"/>
    <mergeCell ref="A41:AE41"/>
    <mergeCell ref="B44:C44"/>
    <mergeCell ref="D44:K44"/>
    <mergeCell ref="L44:P44"/>
    <mergeCell ref="A33:AE33"/>
    <mergeCell ref="K32:AE32"/>
    <mergeCell ref="L34:O37"/>
    <mergeCell ref="AC34:AE36"/>
    <mergeCell ref="P37:AE37"/>
    <mergeCell ref="A37:K37"/>
    <mergeCell ref="AA29:AE29"/>
    <mergeCell ref="AB6:AD6"/>
    <mergeCell ref="K28:S28"/>
    <mergeCell ref="T28:V28"/>
    <mergeCell ref="W28:X28"/>
    <mergeCell ref="Y28:Z28"/>
    <mergeCell ref="A7:R7"/>
    <mergeCell ref="A9:AE9"/>
    <mergeCell ref="A11:AE11"/>
    <mergeCell ref="A13:AE13"/>
    <mergeCell ref="F12:I12"/>
    <mergeCell ref="L12:M12"/>
    <mergeCell ref="N12:O12"/>
    <mergeCell ref="AA12:AE12"/>
    <mergeCell ref="A133:AE133"/>
    <mergeCell ref="B136:AD137"/>
    <mergeCell ref="A141:AE141"/>
    <mergeCell ref="B60:H60"/>
    <mergeCell ref="D53:P53"/>
    <mergeCell ref="D54:S54"/>
    <mergeCell ref="A78:AE78"/>
    <mergeCell ref="A65:AE65"/>
    <mergeCell ref="A76:AE77"/>
    <mergeCell ref="AC75:AE75"/>
    <mergeCell ref="L49:U49"/>
    <mergeCell ref="V49:AD49"/>
    <mergeCell ref="A15:R15"/>
    <mergeCell ref="B51:C51"/>
    <mergeCell ref="D51:I51"/>
    <mergeCell ref="A121:AE121"/>
    <mergeCell ref="X19:AE19"/>
    <mergeCell ref="A22:AE22"/>
    <mergeCell ref="A23:AE23"/>
    <mergeCell ref="A29:S29"/>
    <mergeCell ref="C75:L75"/>
    <mergeCell ref="O75:AB75"/>
    <mergeCell ref="A57:AE57"/>
    <mergeCell ref="B62:G62"/>
    <mergeCell ref="C69:K69"/>
    <mergeCell ref="I62:AC62"/>
    <mergeCell ref="C70:K70"/>
    <mergeCell ref="O70:AB70"/>
    <mergeCell ref="I60:L60"/>
    <mergeCell ref="AC69:AE70"/>
    <mergeCell ref="J51:L51"/>
    <mergeCell ref="M51:S51"/>
    <mergeCell ref="U51:Y51"/>
    <mergeCell ref="Z51:AD51"/>
    <mergeCell ref="B46:C46"/>
    <mergeCell ref="D46:K46"/>
    <mergeCell ref="L46:P46"/>
    <mergeCell ref="Q46:AD46"/>
    <mergeCell ref="B49:C49"/>
    <mergeCell ref="D49:K49"/>
    <mergeCell ref="Q44:AD44"/>
    <mergeCell ref="B45:D45"/>
    <mergeCell ref="B36:C36"/>
    <mergeCell ref="D36:K36"/>
    <mergeCell ref="P36:AB36"/>
    <mergeCell ref="B38:C38"/>
    <mergeCell ref="F38:G38"/>
    <mergeCell ref="J38:O38"/>
    <mergeCell ref="P38:Z38"/>
    <mergeCell ref="A39:AE40"/>
    <mergeCell ref="A30:AE30"/>
    <mergeCell ref="AG31:AG40"/>
    <mergeCell ref="B32:C32"/>
    <mergeCell ref="D32:J32"/>
    <mergeCell ref="B34:C34"/>
    <mergeCell ref="D34:K34"/>
    <mergeCell ref="P34:AB34"/>
    <mergeCell ref="D35:K35"/>
    <mergeCell ref="P35:AB35"/>
    <mergeCell ref="A31:AE31"/>
    <mergeCell ref="T29:V29"/>
    <mergeCell ref="W29:X29"/>
    <mergeCell ref="Y29:Z29"/>
    <mergeCell ref="A24:AE24"/>
    <mergeCell ref="AG25:AG29"/>
    <mergeCell ref="B26:C26"/>
    <mergeCell ref="D26:O26"/>
    <mergeCell ref="P26:X26"/>
    <mergeCell ref="Y26:AD26"/>
    <mergeCell ref="J27:AD27"/>
    <mergeCell ref="B28:C28"/>
    <mergeCell ref="D28:H28"/>
    <mergeCell ref="AC17:AD17"/>
    <mergeCell ref="B19:D20"/>
    <mergeCell ref="K19:P20"/>
    <mergeCell ref="Q19:W19"/>
    <mergeCell ref="B21:G21"/>
    <mergeCell ref="H21:Q21"/>
    <mergeCell ref="S21:Z21"/>
    <mergeCell ref="A18:AE18"/>
    <mergeCell ref="E20:J20"/>
    <mergeCell ref="Q20:AE20"/>
    <mergeCell ref="S15:AD15"/>
    <mergeCell ref="B16:C16"/>
    <mergeCell ref="D16:H16"/>
    <mergeCell ref="J16:K17"/>
    <mergeCell ref="M16:N16"/>
    <mergeCell ref="R16:W16"/>
    <mergeCell ref="X16:Z16"/>
    <mergeCell ref="B17:I17"/>
    <mergeCell ref="M17:N17"/>
    <mergeCell ref="X17:Z17"/>
    <mergeCell ref="B14:C14"/>
    <mergeCell ref="D14:G14"/>
    <mergeCell ref="I14:N14"/>
    <mergeCell ref="W14:AD14"/>
    <mergeCell ref="AC3:AD3"/>
    <mergeCell ref="A8:AE8"/>
    <mergeCell ref="C10:AD10"/>
    <mergeCell ref="C12:E12"/>
    <mergeCell ref="W12:Y12"/>
    <mergeCell ref="B6:C6"/>
    <mergeCell ref="D6:J6"/>
    <mergeCell ref="K6:AA6"/>
    <mergeCell ref="S7:AD7"/>
    <mergeCell ref="A4:AE5"/>
    <mergeCell ref="A79:AE82"/>
    <mergeCell ref="A83:AE83"/>
    <mergeCell ref="A91:AE91"/>
    <mergeCell ref="A107:AE107"/>
    <mergeCell ref="A112:AE112"/>
    <mergeCell ref="A1:C3"/>
    <mergeCell ref="D1:Y3"/>
    <mergeCell ref="Z1:Z3"/>
    <mergeCell ref="AA1:AD1"/>
    <mergeCell ref="AC2:AD2"/>
  </mergeCells>
  <conditionalFormatting sqref="D26:H26 Y26">
    <cfRule type="cellIs" priority="30" dxfId="29" operator="notEqual">
      <formula>$D$6="Compra y actualización"</formula>
    </cfRule>
  </conditionalFormatting>
  <conditionalFormatting sqref="D26:H26 Y26">
    <cfRule type="cellIs" priority="29" dxfId="29" operator="notEqual">
      <formula>$D$6="Actualización"</formula>
    </cfRule>
  </conditionalFormatting>
  <conditionalFormatting sqref="D32:J32 X34:AB36">
    <cfRule type="cellIs" priority="27" dxfId="1" operator="notEqual">
      <formula>$B$32="No Aplica"</formula>
    </cfRule>
  </conditionalFormatting>
  <conditionalFormatting sqref="P38:V38">
    <cfRule type="cellIs" priority="26" dxfId="1" operator="notEqual">
      <formula>$B$32="No Aplica"</formula>
    </cfRule>
  </conditionalFormatting>
  <conditionalFormatting sqref="P34:V34">
    <cfRule type="cellIs" priority="25" dxfId="1" operator="notEqual">
      <formula>$B$32="No Aplica"</formula>
    </cfRule>
  </conditionalFormatting>
  <conditionalFormatting sqref="D36:J36">
    <cfRule type="cellIs" priority="24" dxfId="1" operator="notEqual">
      <formula>$B$34="No Aplica"</formula>
    </cfRule>
  </conditionalFormatting>
  <conditionalFormatting sqref="P35:V35">
    <cfRule type="cellIs" priority="23" dxfId="1" operator="notEqual">
      <formula>$B$32="No Aplica"</formula>
    </cfRule>
  </conditionalFormatting>
  <conditionalFormatting sqref="P36:V36">
    <cfRule type="cellIs" priority="22" dxfId="1" operator="notEqual">
      <formula>$B$32="No Aplica"</formula>
    </cfRule>
  </conditionalFormatting>
  <conditionalFormatting sqref="D35:J35">
    <cfRule type="cellIs" priority="21" dxfId="1" operator="notEqual">
      <formula>$B$34="No Aplica"</formula>
    </cfRule>
  </conditionalFormatting>
  <conditionalFormatting sqref="D34:K34">
    <cfRule type="cellIs" priority="20" dxfId="0" operator="notEqual">
      <formula>$B$34="No Aplica"</formula>
    </cfRule>
  </conditionalFormatting>
  <conditionalFormatting sqref="E38">
    <cfRule type="cellIs" priority="19" dxfId="1" operator="notEqual">
      <formula>$B$38="No Aplica"</formula>
    </cfRule>
  </conditionalFormatting>
  <conditionalFormatting sqref="H38">
    <cfRule type="cellIs" priority="18" dxfId="1" operator="notEqual">
      <formula>$B$38="No Aplica"</formula>
    </cfRule>
  </conditionalFormatting>
  <conditionalFormatting sqref="D26:O26">
    <cfRule type="cellIs" priority="17" dxfId="1" operator="notEqual">
      <formula>$B$26="No Aplica"</formula>
    </cfRule>
  </conditionalFormatting>
  <conditionalFormatting sqref="D28:H28">
    <cfRule type="cellIs" priority="16" dxfId="1" operator="notEqual">
      <formula>$B$28="No Aplica"</formula>
    </cfRule>
  </conditionalFormatting>
  <conditionalFormatting sqref="T28:V28">
    <cfRule type="cellIs" priority="15" dxfId="1" operator="notEqual">
      <formula>$K$28="No Aplica"</formula>
    </cfRule>
  </conditionalFormatting>
  <conditionalFormatting sqref="W28:X28">
    <cfRule type="cellIs" priority="14" dxfId="1" operator="notEqual">
      <formula>$K$28="No Aplica"</formula>
    </cfRule>
  </conditionalFormatting>
  <conditionalFormatting sqref="Y28:Z28">
    <cfRule type="cellIs" priority="13" dxfId="1" operator="notEqual">
      <formula>$K$28="No Aplica"</formula>
    </cfRule>
  </conditionalFormatting>
  <conditionalFormatting sqref="Y26:AD26">
    <cfRule type="cellIs" priority="12" dxfId="1" operator="notEqual">
      <formula>$P$26="No Aplica"</formula>
    </cfRule>
  </conditionalFormatting>
  <conditionalFormatting sqref="Z51:AD51">
    <cfRule type="cellIs" priority="11" dxfId="1" operator="notEqual">
      <formula>$U$51="No Aplica"</formula>
    </cfRule>
  </conditionalFormatting>
  <conditionalFormatting sqref="G19">
    <cfRule type="cellIs" priority="10" dxfId="1" operator="notEqual">
      <formula>$B$19="No Aplica"</formula>
    </cfRule>
  </conditionalFormatting>
  <conditionalFormatting sqref="I19">
    <cfRule type="cellIs" priority="9" dxfId="1" operator="notEqual">
      <formula>$B$19="No Aplica"</formula>
    </cfRule>
  </conditionalFormatting>
  <conditionalFormatting sqref="Q19:W19">
    <cfRule type="cellIs" priority="8" dxfId="1" operator="notEqual">
      <formula>$K$19="No Aplica"</formula>
    </cfRule>
  </conditionalFormatting>
  <conditionalFormatting sqref="D16:H16">
    <cfRule type="cellIs" priority="7" dxfId="1" operator="notEqual">
      <formula>$B$16="No Aplica"</formula>
    </cfRule>
  </conditionalFormatting>
  <conditionalFormatting sqref="P34:AB34">
    <cfRule type="cellIs" priority="6" dxfId="0" operator="notEqual">
      <formula>$B$34="No Aplica"</formula>
    </cfRule>
  </conditionalFormatting>
  <conditionalFormatting sqref="P35:V35">
    <cfRule type="cellIs" priority="5" dxfId="1" operator="notEqual">
      <formula>$B$32="No Aplica"</formula>
    </cfRule>
  </conditionalFormatting>
  <conditionalFormatting sqref="P35:AB35">
    <cfRule type="cellIs" priority="4" dxfId="0" operator="notEqual">
      <formula>$B$34="No Aplica"</formula>
    </cfRule>
  </conditionalFormatting>
  <conditionalFormatting sqref="P36:V36">
    <cfRule type="cellIs" priority="3" dxfId="1" operator="notEqual">
      <formula>$B$32="No Aplica"</formula>
    </cfRule>
  </conditionalFormatting>
  <conditionalFormatting sqref="P36:V36">
    <cfRule type="cellIs" priority="2" dxfId="1" operator="notEqual">
      <formula>$B$32="No Aplica"</formula>
    </cfRule>
  </conditionalFormatting>
  <conditionalFormatting sqref="P36:AB36">
    <cfRule type="cellIs" priority="1" dxfId="0" operator="notEqual">
      <formula>$B$34="No Aplica"</formula>
    </cfRule>
  </conditionalFormatting>
  <dataValidations count="5">
    <dataValidation type="list" allowBlank="1" showErrorMessage="1" errorTitle="Dato invalido" error="Debe seleccionar una opción de la lista." sqref="D14:G14">
      <formula1>CLASE_DE_LICENCIA</formula1>
    </dataValidation>
    <dataValidation type="list" allowBlank="1" showErrorMessage="1" errorTitle="Dato invalido" error="Debe seleccionar una opción de la lista." sqref="D6:J6">
      <formula1>TIPO_ADQUISICIÓN</formula1>
    </dataValidation>
    <dataValidation type="list" allowBlank="1" showErrorMessage="1" errorTitle="Dato invalido" error="Debe seleccionar una opción de la lista." sqref="H21:Q21">
      <formula1>CLAS_PARA_INGRESO</formula1>
    </dataValidation>
    <dataValidation type="list" allowBlank="1" showErrorMessage="1" errorTitle="dato invalido" error="Debe seleccionar una opción de la lista." sqref="Q46:AD46">
      <formula1>DEP_SOL</formula1>
    </dataValidation>
    <dataValidation type="list" allowBlank="1" showErrorMessage="1" errorTitle="Dato invalido" error="Debe seleccionar una opción de la lista." sqref="D49:AD49">
      <formula1>DEP_SOL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2"/>
  <headerFooter>
    <oddFooter>&amp;RGA02-F07 Vr.1 (2016-04-12)</oddFooter>
  </headerFooter>
  <rowBreaks count="1" manualBreakCount="1">
    <brk id="77" min="2" max="3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8.7109375" style="0" bestFit="1" customWidth="1"/>
    <col min="2" max="2" width="20.421875" style="0" bestFit="1" customWidth="1"/>
    <col min="3" max="3" width="28.57421875" style="0" bestFit="1" customWidth="1"/>
    <col min="4" max="4" width="42.421875" style="0" customWidth="1"/>
  </cols>
  <sheetData>
    <row r="1" spans="1:4" ht="15.75" thickBot="1">
      <c r="A1" s="2" t="s">
        <v>63</v>
      </c>
      <c r="B1" s="6" t="s">
        <v>6</v>
      </c>
      <c r="C1" s="2" t="s">
        <v>11</v>
      </c>
      <c r="D1" s="2" t="s">
        <v>18</v>
      </c>
    </row>
    <row r="2" spans="1:4" ht="17.25" thickBot="1">
      <c r="A2" s="8" t="s">
        <v>73</v>
      </c>
      <c r="B2" s="8" t="s">
        <v>73</v>
      </c>
      <c r="C2" s="4" t="s">
        <v>48</v>
      </c>
      <c r="D2" s="3" t="s">
        <v>19</v>
      </c>
    </row>
    <row r="3" spans="1:4" ht="17.25" thickBot="1">
      <c r="A3" s="1" t="s">
        <v>66</v>
      </c>
      <c r="B3" s="7" t="s">
        <v>43</v>
      </c>
      <c r="C3" s="5" t="s">
        <v>49</v>
      </c>
      <c r="D3" s="3" t="s">
        <v>20</v>
      </c>
    </row>
    <row r="4" spans="1:4" ht="17.25" thickBot="1">
      <c r="A4" s="1" t="s">
        <v>68</v>
      </c>
      <c r="B4" s="7" t="s">
        <v>44</v>
      </c>
      <c r="C4" s="5" t="s">
        <v>50</v>
      </c>
      <c r="D4" s="3" t="s">
        <v>21</v>
      </c>
    </row>
    <row r="5" spans="1:4" ht="17.25" thickBot="1">
      <c r="A5" s="1" t="s">
        <v>65</v>
      </c>
      <c r="B5" s="7" t="s">
        <v>45</v>
      </c>
      <c r="C5" s="5" t="s">
        <v>51</v>
      </c>
      <c r="D5" s="3" t="s">
        <v>22</v>
      </c>
    </row>
    <row r="6" spans="1:4" ht="17.25" thickBot="1">
      <c r="A6" s="1" t="s">
        <v>67</v>
      </c>
      <c r="B6" s="7" t="s">
        <v>46</v>
      </c>
      <c r="C6" s="5" t="s">
        <v>52</v>
      </c>
      <c r="D6" s="3" t="s">
        <v>23</v>
      </c>
    </row>
    <row r="7" spans="1:4" ht="17.25" customHeight="1" thickBot="1">
      <c r="A7" s="1" t="s">
        <v>71</v>
      </c>
      <c r="B7" s="7" t="s">
        <v>47</v>
      </c>
      <c r="C7" s="5" t="s">
        <v>53</v>
      </c>
      <c r="D7" s="3" t="s">
        <v>24</v>
      </c>
    </row>
    <row r="8" spans="1:4" ht="17.25" thickBot="1">
      <c r="A8" s="1" t="s">
        <v>69</v>
      </c>
      <c r="B8" s="9" t="s">
        <v>75</v>
      </c>
      <c r="C8" s="5" t="s">
        <v>54</v>
      </c>
      <c r="D8" s="3" t="s">
        <v>25</v>
      </c>
    </row>
    <row r="9" spans="1:4" ht="17.25" customHeight="1" thickBot="1">
      <c r="A9" s="1" t="s">
        <v>64</v>
      </c>
      <c r="C9" s="5" t="s">
        <v>55</v>
      </c>
      <c r="D9" s="3" t="s">
        <v>26</v>
      </c>
    </row>
    <row r="10" spans="1:4" ht="17.25" thickBot="1">
      <c r="A10" s="10" t="s">
        <v>76</v>
      </c>
      <c r="C10" s="5" t="s">
        <v>56</v>
      </c>
      <c r="D10" s="3" t="s">
        <v>27</v>
      </c>
    </row>
    <row r="11" spans="1:4" ht="17.25" thickBot="1">
      <c r="A11" s="1" t="s">
        <v>70</v>
      </c>
      <c r="C11" s="5" t="s">
        <v>57</v>
      </c>
      <c r="D11" s="3" t="s">
        <v>28</v>
      </c>
    </row>
    <row r="12" spans="3:4" ht="17.25" thickBot="1">
      <c r="C12" s="5" t="s">
        <v>58</v>
      </c>
      <c r="D12" s="3" t="s">
        <v>29</v>
      </c>
    </row>
    <row r="13" spans="3:4" ht="17.25" thickBot="1">
      <c r="C13" s="5" t="s">
        <v>59</v>
      </c>
      <c r="D13" s="3" t="s">
        <v>30</v>
      </c>
    </row>
    <row r="14" spans="3:4" ht="17.25" thickBot="1">
      <c r="C14" s="5" t="s">
        <v>60</v>
      </c>
      <c r="D14" s="3" t="s">
        <v>31</v>
      </c>
    </row>
    <row r="15" ht="16.5">
      <c r="D15" s="3" t="s">
        <v>32</v>
      </c>
    </row>
    <row r="16" ht="16.5">
      <c r="D16" s="3" t="s">
        <v>33</v>
      </c>
    </row>
    <row r="17" ht="16.5">
      <c r="D17" s="3" t="s">
        <v>34</v>
      </c>
    </row>
    <row r="18" ht="16.5">
      <c r="D18" s="3" t="s">
        <v>35</v>
      </c>
    </row>
    <row r="19" ht="16.5">
      <c r="D19" s="3" t="s">
        <v>36</v>
      </c>
    </row>
    <row r="20" ht="16.5">
      <c r="D20" s="3" t="s">
        <v>37</v>
      </c>
    </row>
    <row r="21" ht="16.5">
      <c r="D21" s="3" t="s">
        <v>38</v>
      </c>
    </row>
    <row r="22" ht="16.5">
      <c r="D22" s="3" t="s">
        <v>39</v>
      </c>
    </row>
    <row r="23" ht="16.5">
      <c r="D23" s="3" t="s">
        <v>40</v>
      </c>
    </row>
    <row r="24" ht="16.5">
      <c r="D24" s="3" t="s">
        <v>41</v>
      </c>
    </row>
    <row r="25" ht="16.5">
      <c r="D25" s="3" t="s">
        <v>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jvargas</dc:creator>
  <cp:keywords/>
  <dc:description/>
  <cp:lastModifiedBy>Maria del Carmen Diaz Fonseca</cp:lastModifiedBy>
  <cp:lastPrinted>2016-04-12T20:45:01Z</cp:lastPrinted>
  <dcterms:created xsi:type="dcterms:W3CDTF">2010-08-27T21:46:01Z</dcterms:created>
  <dcterms:modified xsi:type="dcterms:W3CDTF">2016-04-15T13:38:52Z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