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SC04-C01_Vr2\"/>
    </mc:Choice>
  </mc:AlternateContent>
  <xr:revisionPtr revIDLastSave="0" documentId="8_{7602A6F9-7A8B-4F04-9B5B-48672BE67653}" xr6:coauthVersionLast="45" xr6:coauthVersionMax="45" xr10:uidLastSave="{00000000-0000-0000-0000-000000000000}"/>
  <bookViews>
    <workbookView xWindow="28680" yWindow="-120" windowWidth="29040" windowHeight="15840" xr2:uid="{00000000-000D-0000-FFFF-FFFF00000000}"/>
  </bookViews>
  <sheets>
    <sheet name="Caracterización" sheetId="5" r:id="rId1"/>
    <sheet name="FRECUENCIA" sheetId="16" r:id="rId2"/>
    <sheet name="SEVERIDAD" sheetId="17" r:id="rId3"/>
    <sheet name="AT MORTALES" sheetId="18" r:id="rId4"/>
    <sheet name="PREVALENCIA" sheetId="19" r:id="rId5"/>
    <sheet name="INCIDENCIA" sheetId="20" r:id="rId6"/>
    <sheet name="AUSENTISMO" sheetId="21" r:id="rId7"/>
    <sheet name="Listas desplegables" sheetId="8" state="hidden" r:id="rId8"/>
  </sheets>
  <externalReferences>
    <externalReference r:id="rId9"/>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3">'AT MORTALES'!$A$1:$S$70</definedName>
    <definedName name="Print_Area" localSheetId="6">AUSENTISMO!$A$1:$S$70</definedName>
    <definedName name="Print_Area" localSheetId="1">FRECUENCIA!$A$1:$S$70</definedName>
    <definedName name="Print_Area" localSheetId="5">INCIDENCIA!$A$1:$S$70</definedName>
    <definedName name="Print_Area" localSheetId="4">PREVALENCIA!$A$1:$S$70</definedName>
    <definedName name="Print_Area" localSheetId="2">SEVERIDAD!$A$1:$S$70</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O29" i="21" l="1"/>
  <c r="N29" i="21"/>
  <c r="M29" i="21"/>
  <c r="L29" i="21"/>
  <c r="K29" i="21"/>
  <c r="J28" i="21"/>
  <c r="J29" i="21" s="1"/>
  <c r="I28" i="21"/>
  <c r="I29" i="21" s="1"/>
  <c r="H28" i="21"/>
  <c r="H29" i="21" s="1"/>
  <c r="G28" i="21"/>
  <c r="G29" i="21" s="1"/>
  <c r="F28" i="21"/>
  <c r="F29" i="21" s="1"/>
  <c r="E28" i="21"/>
  <c r="E29" i="21" s="1"/>
  <c r="B28" i="21"/>
  <c r="B27" i="21"/>
  <c r="C11" i="21"/>
  <c r="M8" i="21"/>
  <c r="C6" i="21"/>
  <c r="M5" i="21"/>
  <c r="O28" i="20"/>
  <c r="O29" i="20" s="1"/>
  <c r="N28" i="20"/>
  <c r="N29" i="20" s="1"/>
  <c r="M28" i="20"/>
  <c r="M29" i="20" s="1"/>
  <c r="L28" i="20"/>
  <c r="L29" i="20" s="1"/>
  <c r="K28" i="20"/>
  <c r="K29" i="20" s="1"/>
  <c r="J28" i="20"/>
  <c r="J29" i="20" s="1"/>
  <c r="I28" i="20"/>
  <c r="I29" i="20" s="1"/>
  <c r="H28" i="20"/>
  <c r="H29" i="20" s="1"/>
  <c r="G28" i="20"/>
  <c r="G29" i="20" s="1"/>
  <c r="F28" i="20"/>
  <c r="F29" i="20" s="1"/>
  <c r="E28" i="20"/>
  <c r="E29" i="20" s="1"/>
  <c r="B28" i="20"/>
  <c r="B27" i="20"/>
  <c r="C11" i="20"/>
  <c r="M8" i="20"/>
  <c r="C6" i="20"/>
  <c r="M5" i="20"/>
  <c r="O29" i="19"/>
  <c r="N29" i="19"/>
  <c r="M29" i="19"/>
  <c r="L29" i="19"/>
  <c r="K29" i="19"/>
  <c r="J29" i="19"/>
  <c r="I29" i="19"/>
  <c r="H29" i="19"/>
  <c r="G29" i="19"/>
  <c r="F29" i="19"/>
  <c r="E29" i="19"/>
  <c r="D28" i="19"/>
  <c r="D28" i="21" s="1"/>
  <c r="D29" i="21" s="1"/>
  <c r="C11" i="19"/>
  <c r="M8" i="19"/>
  <c r="C6" i="19"/>
  <c r="M5" i="19"/>
  <c r="O29" i="18"/>
  <c r="N29" i="18"/>
  <c r="M29" i="18"/>
  <c r="L29" i="18"/>
  <c r="K29" i="18"/>
  <c r="J29" i="18"/>
  <c r="I29" i="18"/>
  <c r="H29" i="18"/>
  <c r="G29" i="18"/>
  <c r="F29" i="18"/>
  <c r="E29" i="18"/>
  <c r="D29" i="18"/>
  <c r="B28" i="18"/>
  <c r="B27" i="18"/>
  <c r="C11" i="18"/>
  <c r="M8" i="18"/>
  <c r="C6" i="18"/>
  <c r="M5" i="18"/>
  <c r="O29" i="17"/>
  <c r="N29" i="17"/>
  <c r="M29" i="17"/>
  <c r="L29" i="17"/>
  <c r="K29" i="17"/>
  <c r="J29" i="17"/>
  <c r="I29" i="17"/>
  <c r="H29" i="17"/>
  <c r="G29" i="17"/>
  <c r="F29" i="17"/>
  <c r="E29" i="17"/>
  <c r="D29" i="17"/>
  <c r="B28" i="17"/>
  <c r="B27" i="17"/>
  <c r="C11" i="17"/>
  <c r="M8" i="17"/>
  <c r="C6" i="17"/>
  <c r="M5" i="17"/>
  <c r="O29" i="16"/>
  <c r="N29" i="16"/>
  <c r="M29" i="16"/>
  <c r="L29" i="16"/>
  <c r="K29" i="16"/>
  <c r="J29" i="16"/>
  <c r="I29" i="16"/>
  <c r="H29" i="16"/>
  <c r="G29" i="16"/>
  <c r="F29" i="16"/>
  <c r="E29" i="16"/>
  <c r="D29" i="16"/>
  <c r="B28" i="16"/>
  <c r="B27" i="16"/>
  <c r="M8" i="16"/>
  <c r="C6" i="16"/>
  <c r="M5" i="16"/>
  <c r="D28" i="20" l="1"/>
  <c r="D29" i="20" s="1"/>
  <c r="D29" i="19"/>
  <c r="E16" i="5"/>
  <c r="E7" i="5" l="1"/>
  <c r="H7" i="5"/>
  <c r="B16"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100-000001000000}">
      <text>
        <r>
          <rPr>
            <b/>
            <sz val="9"/>
            <color indexed="81"/>
            <rFont val="Tahoma"/>
            <family val="2"/>
          </rPr>
          <t>Marcela Rodríguez Lizcano:</t>
        </r>
        <r>
          <rPr>
            <sz val="9"/>
            <color indexed="81"/>
            <rFont val="Tahoma"/>
            <family val="2"/>
          </rPr>
          <t xml:space="preserve">
Acumulado
No acumulado</t>
        </r>
      </text>
    </comment>
    <comment ref="D27" authorId="0" shapeId="0" xr:uid="{00000000-0006-0000-0100-000002000000}">
      <text>
        <r>
          <rPr>
            <b/>
            <sz val="9"/>
            <color indexed="81"/>
            <rFont val="Tahoma"/>
            <family val="2"/>
          </rPr>
          <t>Marcela Rodríguez Lizcano:</t>
        </r>
        <r>
          <rPr>
            <sz val="9"/>
            <color indexed="81"/>
            <rFont val="Tahoma"/>
            <family val="2"/>
          </rPr>
          <t xml:space="preserve">
Accidente de Cindy Lugo negado por ARL</t>
        </r>
      </text>
    </comment>
    <comment ref="E27" authorId="0" shapeId="0" xr:uid="{00000000-0006-0000-0100-000003000000}">
      <text>
        <r>
          <rPr>
            <b/>
            <sz val="9"/>
            <color indexed="81"/>
            <rFont val="Tahoma"/>
            <family val="2"/>
          </rPr>
          <t>Marcela Rodríguez Lizcano:</t>
        </r>
        <r>
          <rPr>
            <sz val="9"/>
            <color indexed="81"/>
            <rFont val="Tahoma"/>
            <family val="2"/>
          </rPr>
          <t xml:space="preserve">
Accidente de Yudysela Quintero negado por ARL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200-000001000000}">
      <text>
        <r>
          <rPr>
            <b/>
            <sz val="9"/>
            <color indexed="81"/>
            <rFont val="Tahoma"/>
            <family val="2"/>
          </rPr>
          <t>Marcela Rodríguez Lizcano:</t>
        </r>
        <r>
          <rPr>
            <sz val="9"/>
            <color indexed="81"/>
            <rFont val="Tahoma"/>
            <family val="2"/>
          </rPr>
          <t xml:space="preserve">
Acumulado
No acumulado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300-000001000000}">
      <text>
        <r>
          <rPr>
            <b/>
            <sz val="9"/>
            <color indexed="81"/>
            <rFont val="Tahoma"/>
            <family val="2"/>
          </rPr>
          <t>Marcela Rodríguez Lizcano:</t>
        </r>
        <r>
          <rPr>
            <sz val="9"/>
            <color indexed="81"/>
            <rFont val="Tahoma"/>
            <family val="2"/>
          </rPr>
          <t xml:space="preserve">
Acumulado
No acumulado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400-000001000000}">
      <text>
        <r>
          <rPr>
            <b/>
            <sz val="9"/>
            <color indexed="81"/>
            <rFont val="Tahoma"/>
            <family val="2"/>
          </rPr>
          <t>Marcela Rodríguez Lizcano:</t>
        </r>
        <r>
          <rPr>
            <sz val="9"/>
            <color indexed="81"/>
            <rFont val="Tahoma"/>
            <family val="2"/>
          </rPr>
          <t xml:space="preserve">
Acumulado
No acumulado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500-000001000000}">
      <text>
        <r>
          <rPr>
            <b/>
            <sz val="9"/>
            <color indexed="81"/>
            <rFont val="Tahoma"/>
            <family val="2"/>
          </rPr>
          <t>Marcela Rodríguez Lizcano:</t>
        </r>
        <r>
          <rPr>
            <sz val="9"/>
            <color indexed="81"/>
            <rFont val="Tahoma"/>
            <family val="2"/>
          </rPr>
          <t xml:space="preserve">
Acumulado
No acumulado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Marcela Rodríguez Lizcano</author>
  </authors>
  <commentList>
    <comment ref="Q8" authorId="0" shapeId="0" xr:uid="{00000000-0006-0000-0600-000001000000}">
      <text>
        <r>
          <rPr>
            <b/>
            <sz val="9"/>
            <color indexed="81"/>
            <rFont val="Tahoma"/>
            <family val="2"/>
          </rPr>
          <t>Marcela Rodríguez Lizcano:</t>
        </r>
        <r>
          <rPr>
            <sz val="9"/>
            <color indexed="81"/>
            <rFont val="Tahoma"/>
            <family val="2"/>
          </rPr>
          <t xml:space="preserve">
Acumulado
No acumulado</t>
        </r>
      </text>
    </comment>
    <comment ref="D28" authorId="0" shapeId="0" xr:uid="{00000000-0006-0000-0600-000002000000}">
      <text>
        <r>
          <rPr>
            <b/>
            <sz val="9"/>
            <color indexed="81"/>
            <rFont val="Tahoma"/>
            <family val="2"/>
          </rPr>
          <t>Marcela Rodríguez Lizcano:</t>
        </r>
        <r>
          <rPr>
            <sz val="9"/>
            <color indexed="81"/>
            <rFont val="Tahoma"/>
            <family val="2"/>
          </rPr>
          <t xml:space="preserve">
21 días hábiles</t>
        </r>
      </text>
    </comment>
    <comment ref="E28" authorId="0" shapeId="0" xr:uid="{00000000-0006-0000-0600-000003000000}">
      <text>
        <r>
          <rPr>
            <b/>
            <sz val="9"/>
            <color indexed="81"/>
            <rFont val="Tahoma"/>
            <family val="2"/>
          </rPr>
          <t>Marcela Rodríguez Lizcano:</t>
        </r>
        <r>
          <rPr>
            <sz val="9"/>
            <color indexed="81"/>
            <rFont val="Tahoma"/>
            <family val="2"/>
          </rPr>
          <t xml:space="preserve">
20 días hábiles</t>
        </r>
      </text>
    </comment>
    <comment ref="F28" authorId="0" shapeId="0" xr:uid="{00000000-0006-0000-0600-000004000000}">
      <text>
        <r>
          <rPr>
            <b/>
            <sz val="9"/>
            <color indexed="81"/>
            <rFont val="Tahoma"/>
            <family val="2"/>
          </rPr>
          <t>Marcela Rodríguez Lizcano:</t>
        </r>
        <r>
          <rPr>
            <sz val="9"/>
            <color indexed="81"/>
            <rFont val="Tahoma"/>
            <family val="2"/>
          </rPr>
          <t xml:space="preserve">
20 días hábiles</t>
        </r>
      </text>
    </comment>
    <comment ref="G28" authorId="0" shapeId="0" xr:uid="{00000000-0006-0000-0600-000005000000}">
      <text>
        <r>
          <rPr>
            <b/>
            <sz val="9"/>
            <color indexed="81"/>
            <rFont val="Tahoma"/>
            <family val="2"/>
          </rPr>
          <t>Marcela Rodríguez Lizcano:</t>
        </r>
        <r>
          <rPr>
            <sz val="9"/>
            <color indexed="81"/>
            <rFont val="Tahoma"/>
            <family val="2"/>
          </rPr>
          <t xml:space="preserve">
20 días hábiles</t>
        </r>
      </text>
    </comment>
    <comment ref="H28" authorId="0" shapeId="0" xr:uid="{00000000-0006-0000-0600-000006000000}">
      <text>
        <r>
          <rPr>
            <b/>
            <sz val="9"/>
            <color indexed="81"/>
            <rFont val="Tahoma"/>
            <family val="2"/>
          </rPr>
          <t>Marcela Rodríguez Lizcano:</t>
        </r>
        <r>
          <rPr>
            <sz val="9"/>
            <color indexed="81"/>
            <rFont val="Tahoma"/>
            <family val="2"/>
          </rPr>
          <t xml:space="preserve">
22 días hábiles</t>
        </r>
      </text>
    </comment>
    <comment ref="I28" authorId="0" shapeId="0" xr:uid="{00000000-0006-0000-0600-000007000000}">
      <text>
        <r>
          <rPr>
            <b/>
            <sz val="9"/>
            <color indexed="81"/>
            <rFont val="Tahoma"/>
            <family val="2"/>
          </rPr>
          <t>Marcela Rodríguez Lizcano:</t>
        </r>
        <r>
          <rPr>
            <sz val="9"/>
            <color indexed="81"/>
            <rFont val="Tahoma"/>
            <family val="2"/>
          </rPr>
          <t xml:space="preserve">
18 días hábiles</t>
        </r>
      </text>
    </comment>
    <comment ref="J28" authorId="0" shapeId="0" xr:uid="{00000000-0006-0000-0600-000008000000}">
      <text>
        <r>
          <rPr>
            <b/>
            <sz val="9"/>
            <color indexed="81"/>
            <rFont val="Tahoma"/>
            <family val="2"/>
          </rPr>
          <t>Marcela Rodríguez Lizcano:</t>
        </r>
        <r>
          <rPr>
            <sz val="9"/>
            <color indexed="81"/>
            <rFont val="Tahoma"/>
            <family val="2"/>
          </rPr>
          <t xml:space="preserve">
22 días hábiles</t>
        </r>
      </text>
    </comment>
  </commentList>
</comments>
</file>

<file path=xl/sharedStrings.xml><?xml version="1.0" encoding="utf-8"?>
<sst xmlns="http://schemas.openxmlformats.org/spreadsheetml/2006/main" count="858" uniqueCount="422">
  <si>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</si>
  <si>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</si>
  <si>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</si>
  <si>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</si>
  <si>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</si>
  <si>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</si>
  <si>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</si>
  <si>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</si>
  <si>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</si>
  <si>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</si>
  <si>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</si>
  <si>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</si>
  <si>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</si>
  <si>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</si>
  <si>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</si>
  <si>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</si>
  <si>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</si>
  <si>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</si>
  <si>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</si>
  <si>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</si>
  <si>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</si>
  <si>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</si>
  <si>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</si>
  <si>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</si>
  <si>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</si>
  <si>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</si>
  <si>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</si>
  <si>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</si>
  <si>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</si>
  <si>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</si>
  <si>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</si>
  <si>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</si>
  <si>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</si>
  <si>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</si>
  <si>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</si>
  <si>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</si>
  <si>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</si>
  <si>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</si>
  <si>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</si>
  <si>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</si>
  <si>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</si>
  <si>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</si>
  <si>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</si>
  <si>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</si>
  <si>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</si>
  <si>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</si>
  <si>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</si>
  <si>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</si>
  <si>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</si>
  <si>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</si>
  <si>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</si>
  <si>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</si>
  <si>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</si>
  <si>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</si>
  <si>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</si>
  <si>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</si>
  <si>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</si>
  <si>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</si>
  <si>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</si>
  <si>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</si>
  <si>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</si>
  <si>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</si>
  <si>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</si>
  <si>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</si>
  <si>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</si>
  <si>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</si>
  <si>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</si>
  <si>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</si>
  <si>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</si>
  <si>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</si>
  <si>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</si>
  <si>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</si>
  <si>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</si>
  <si>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</si>
  <si>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</si>
  <si>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</si>
  <si>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</si>
  <si>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</si>
  <si>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</si>
  <si>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</si>
  <si>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</si>
  <si>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</si>
  <si>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</si>
  <si>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</si>
  <si>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</si>
  <si>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</si>
  <si>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</si>
  <si>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</si>
  <si>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</si>
  <si>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</si>
  <si>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</si>
  <si>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</si>
  <si>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</si>
  <si>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</si>
  <si>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</si>
  <si>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</si>
  <si>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</si>
  <si>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</si>
  <si>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</si>
  <si>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</si>
  <si>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</si>
  <si>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</si>
  <si>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</si>
  <si>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</si>
  <si>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</si>
  <si>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</si>
  <si>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</si>
  <si>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</si>
  <si>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</si>
  <si>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</si>
  <si>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</si>
  <si>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</si>
  <si>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</si>
  <si>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</si>
  <si>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</si>
  <si>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</si>
  <si>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</si>
  <si>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</si>
  <si>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</si>
  <si>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</si>
  <si>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</si>
  <si>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</si>
  <si>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</si>
  <si>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</si>
  <si>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</si>
  <si>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</si>
  <si>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</si>
  <si>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</si>
  <si>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</si>
  <si>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</si>
  <si>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</si>
  <si>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</si>
  <si>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</si>
  <si>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</si>
  <si>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</si>
  <si>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</si>
  <si>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</si>
  <si>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</si>
  <si>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</si>
  <si>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</si>
  <si>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</si>
  <si>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</si>
  <si>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</si>
  <si>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</si>
  <si>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</si>
  <si>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</si>
  <si>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</si>
  <si>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</si>
  <si>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</si>
  <si>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</si>
  <si>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</si>
  <si>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</si>
  <si>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</si>
  <si>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</si>
  <si>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</si>
  <si>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</si>
  <si>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</si>
  <si>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</si>
  <si>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</si>
  <si>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</si>
  <si>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</si>
  <si>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</si>
  <si>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</si>
  <si>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</si>
  <si>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</si>
  <si>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</si>
  <si>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</si>
  <si>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</si>
  <si>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</si>
  <si>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</si>
  <si>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</si>
  <si>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</si>
  <si>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</si>
  <si>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</si>
  <si>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</si>
  <si>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</si>
  <si>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</si>
  <si>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</si>
  <si>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</si>
  <si>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</si>
  <si>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</si>
  <si>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</si>
  <si>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</si>
  <si>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</si>
  <si>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</si>
  <si>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</si>
  <si>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</si>
  <si>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</si>
  <si>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</si>
  <si>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</si>
  <si>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</si>
  <si>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</si>
  <si>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</si>
  <si>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</si>
  <si>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</si>
  <si>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</si>
  <si>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</si>
  <si>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</si>
  <si>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</si>
  <si>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</si>
  <si>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</si>
  <si>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</si>
  <si>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</si>
  <si>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</si>
  <si>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</si>
  <si>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</si>
  <si>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</si>
  <si>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</si>
  <si>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</si>
  <si>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</si>
  <si>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</si>
  <si>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</si>
  <si>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</si>
  <si>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</si>
  <si>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</si>
  <si>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</si>
  <si>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</si>
  <si>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</si>
  <si>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</si>
  <si>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</si>
  <si>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</si>
  <si>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</si>
  <si>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</si>
  <si>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</si>
  <si>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</si>
  <si>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</si>
  <si>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</si>
  <si>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</si>
  <si>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</si>
  <si>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</si>
  <si>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</si>
  <si>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</si>
  <si>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</si>
  <si>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</si>
  <si>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</si>
  <si>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</si>
  <si>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</si>
  <si>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</si>
  <si>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</si>
  <si>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</si>
  <si>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</si>
  <si>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</si>
  <si>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</si>
  <si>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</si>
  <si>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</si>
  <si>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Ministerio de Comercio Industria y Turismo</t>
  </si>
  <si>
    <t>Plan de Acción
Plan Anual de Adquisiciones</t>
  </si>
  <si>
    <t xml:space="preserve">Inicia con la Identificación de Peligros y Riesgos y Finaliza con la Revisión por la Dirección </t>
  </si>
  <si>
    <t>SC04-C01</t>
  </si>
  <si>
    <t>X</t>
  </si>
  <si>
    <t>SC04 Sistema de Gestión de Seguridad y Salud en el Trabajo</t>
  </si>
  <si>
    <t xml:space="preserve">Gobierno Nacional    </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</si>
  <si>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</si>
  <si>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</si>
  <si>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</si>
  <si>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</si>
  <si>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</si>
  <si>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</si>
  <si>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</si>
  <si>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</si>
  <si>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</si>
  <si>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</si>
  <si>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</si>
  <si>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</si>
  <si>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</si>
  <si>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Seguimiento</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</si>
  <si>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</si>
  <si>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</si>
  <si>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</si>
  <si>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</si>
  <si>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</si>
  <si>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</si>
  <si>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</si>
  <si>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</si>
  <si>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</si>
  <si>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</si>
  <si>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</si>
  <si>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</si>
  <si>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</si>
  <si>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</si>
  <si>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Establecer los lineamientos básicos para la formulación del Sistema de Seguridad y Salud en el Trabajo - SGSyST. </t>
  </si>
  <si>
    <t>SC01 Formulación sistema Integral de Gestión Institucional</t>
  </si>
  <si>
    <t xml:space="preserve">Políticas
Plan estratégico
Requisitos Legales 
Normatividad     </t>
  </si>
  <si>
    <t>Política SIGI
Alcance</t>
  </si>
  <si>
    <t>Identificar los Peligros y Riesgos de la entidad.</t>
  </si>
  <si>
    <t>Matriz de Identificación  de peligros, valoración de riesgos, y determinación de controles.</t>
  </si>
  <si>
    <t xml:space="preserve">Partes interesadas                </t>
  </si>
  <si>
    <t xml:space="preserve">Establecer los Objetivos y Programas tendientes a la prevención y Promoción de Seguridad y Salud en el Trabajo. </t>
  </si>
  <si>
    <t>Programas del Sistema de Seguridad y Salud en el Trabajo</t>
  </si>
  <si>
    <t xml:space="preserve">
SC04 Sistema de Gestión de Seguridad y Salud en el Trabajo</t>
  </si>
  <si>
    <t xml:space="preserve">  Matriz de Identificación  de peligros, valoración de riesgos, y determinación de controles.</t>
  </si>
  <si>
    <t>Identificar los Peligros y Riesgos generados en las actividades de la Superintendencia de Industria y Comercio.  Conforme a lo establecido en el procedimiento SC04-P02 - Procedimiento para la continua identificación de peligros, valoración de riesgos y determinación de controles</t>
  </si>
  <si>
    <t>Implementar y comunicar procedimientos, instructivos, metodologías y campañas para promover la prevención en Seguridad y Salud en el Trabajo.   Conforme a lo establecido en el SC04-I04  instructivo de comunicación, participación y toma de consciencia.</t>
  </si>
  <si>
    <t>Aseguradora de Riesgos Laborales</t>
  </si>
  <si>
    <t>Programas de Gestión en Seguridad y Salud en el Trabajo</t>
  </si>
  <si>
    <t>Implementar los controles operacionales asociados a los Peligros y Riesgos Identificados.  Conforme a lo establecido en el SC04-P02 - Procedimiento para la continua identificación de peligros, valoración de riesgos y determinación de controles</t>
  </si>
  <si>
    <t>Registro de Asistencia
Informes de Gestión (Higiene, Condiciones de Salud, Accidentalidad, Morbilidad entre otros)</t>
  </si>
  <si>
    <t>Informes de Atención de Emergencias
Simulacros</t>
  </si>
  <si>
    <t xml:space="preserve">
Todos los procesos</t>
  </si>
  <si>
    <t>Partes Interesadas</t>
  </si>
  <si>
    <t>Aseguradora de Riesgos Laborales y Entidades de Atención de Emergencias</t>
  </si>
  <si>
    <t xml:space="preserve">Identificar y controlar las emergencias que se presenten en Seguridad y Salud en el Trabajo.  Conforme a lo establecido en el SC04-L01 Plan de Emergencias </t>
  </si>
  <si>
    <t>Coordinador Grupo de Trabajo de Desarrollo del Talento Humano</t>
  </si>
  <si>
    <t>Eficacia</t>
  </si>
  <si>
    <t>Todos los procesos</t>
  </si>
  <si>
    <t>Normatividad
Requisitos Legales
GTC-45</t>
  </si>
  <si>
    <t>Planes y Programas SST</t>
  </si>
  <si>
    <t>Análisis de vulnerabilidad</t>
  </si>
  <si>
    <t>Partes interesadas</t>
  </si>
  <si>
    <t>Indicadores de gestión</t>
  </si>
  <si>
    <t>Partes interesadas
Entes de control</t>
  </si>
  <si>
    <t>Medir el Desempeño de Seguridad y Salud en el Trabajo
Recopilar información de la vigencia y entregarla a la Oficina Asesora de Planeación para que consolide informe de Revisión por la Dirección  e Información para el ejercicio de Rendición de Cuentas</t>
  </si>
  <si>
    <t>Entes de control</t>
  </si>
  <si>
    <t xml:space="preserve"> Información de cumplimiento de actividades establecidas en Planes, Programas y Proyectos
Registro de Asistencia, Presentaciones.
Piezas Comunicativas</t>
  </si>
  <si>
    <t xml:space="preserve">      Coordinador Grupo de Desarrollo de Talento Humano
Equipo de Trabajo de SST</t>
  </si>
  <si>
    <t xml:space="preserve">  Coordinador Grupo de Desarrollo de Talento Humano
Equipo de Trabajo de SST</t>
  </si>
  <si>
    <t>Normatividad
Requisitos Legales</t>
  </si>
  <si>
    <t xml:space="preserve">Normatividad
Requisitos Legales
</t>
  </si>
  <si>
    <t xml:space="preserve">Identificación de Requisitos Legales y Otros Requisitos. </t>
  </si>
  <si>
    <t>Matriz De Requisitos Legales de Seguridad y Salud en el Trabajo</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</si>
  <si>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</si>
  <si>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Auditorias, Normatividad y otros mecanismos de retroalimentación de los grupos de valor
</t>
  </si>
  <si>
    <t>Establecer los lineamientos para definir e implementar programas de prevención y promoción de la seguridad y salud en el trabajo, en cumplimiento de la normatividad legal vigente, generando una cultura de autocuidado, en aras de evitar la ocurrencia de accidentes de trabajo y la aparición de enfermedades laborales.</t>
  </si>
  <si>
    <t>Secretario General                                        
Coordinador Grupo de Desarrollo de Talento Humano</t>
  </si>
  <si>
    <t>DE01 Formulación Estratégica 
DE02 Revisión Estratégica
SC04 Sistema de Gestión de Seguridad y Salud en el Trabajo</t>
  </si>
  <si>
    <t>Frecuencia de la accidentalidad</t>
  </si>
  <si>
    <t>Severidad de la accidentalidad</t>
  </si>
  <si>
    <t>Proporción de accientes de trabajo mortales</t>
  </si>
  <si>
    <t>Prevalencia de la enfermedad laboral</t>
  </si>
  <si>
    <t>Incidencia de la enfermedad laboral</t>
  </si>
  <si>
    <t>Ausentismo por causa médica</t>
  </si>
  <si>
    <t>FRECUENCIA DE LA ACCIDENTALIDAD</t>
  </si>
  <si>
    <t>Determinar el número de veces que ocurre un accidente de trabajo durante un mes.</t>
  </si>
  <si>
    <t xml:space="preserve">Permite establecer la cantidad de accidentes de trabajo que se presentan durante un periodo de tiempo definido </t>
  </si>
  <si>
    <t>Crear un plan de capacitación y entrenamiento orientado a prevenir los peligros y riesgos propios de la entidad minimizando las causas de accidentes de trabajo y enfermedades laborales.</t>
  </si>
  <si>
    <t>Número de accidentes de trabajo que se presentaron en el mes/Número de trabajadores en el mes * 100</t>
  </si>
  <si>
    <t>Número de accidentes de trabajo presentados en el mes</t>
  </si>
  <si>
    <t>Es el número de accidentes relacionados directamente con el trabajo que se presentan en el mes</t>
  </si>
  <si>
    <t>Numérica</t>
  </si>
  <si>
    <t>FURAT reportados en el mes</t>
  </si>
  <si>
    <t>Número de trabajadores en el mes</t>
  </si>
  <si>
    <t>Total de funcionarios y contratistas en el mes</t>
  </si>
  <si>
    <t>Nómina y base de datos de contratos</t>
  </si>
  <si>
    <t>menor o igual a un 1%</t>
  </si>
  <si>
    <t>Indice de frecuencia del 2018</t>
  </si>
  <si>
    <t>Variables</t>
  </si>
  <si>
    <t>Periodo</t>
  </si>
  <si>
    <t>ENE</t>
  </si>
  <si>
    <t>FEB</t>
  </si>
  <si>
    <t>MAR</t>
  </si>
  <si>
    <t>ABR</t>
  </si>
  <si>
    <t>MAY</t>
  </si>
  <si>
    <t>JUN</t>
  </si>
  <si>
    <t>JUL</t>
  </si>
  <si>
    <t>AGO</t>
  </si>
  <si>
    <t>SEP</t>
  </si>
  <si>
    <t>OCT</t>
  </si>
  <si>
    <t>NOV</t>
  </si>
  <si>
    <t>DIC</t>
  </si>
  <si>
    <t>*100</t>
  </si>
  <si>
    <t>Resultado (%)</t>
  </si>
  <si>
    <t>INTERPRETACIÓN DEL INDICADOR
Por cada 100 trabajadores (Funcionarios y contratistas) que laboraron en el mes enero, no se presentaron accidentes de trabajo.
Por cada 100 trabajadores (Funcionarios y contratistas) que laboraron en el mes febrero, no se presentaron accidentes de trabajo.
Por cada 100 trabajadores (Funcionarios y contratistas) que laboraron en el mes marzo, no se presentaron  accidentes de trabajo.
Por cada 100 trabajadores (Funcionarios y contratistas) que laboraron en el mes abril, se presentaron 0,11370 accidentes de trabajo.
Por cada 100 trabajadores (Funcionarios y contratistas) que laboraron en el mes mayo, se presentaron 0,027442 accidentes de trabajo.
Por cada 100 trabajadores (Funcionarios y contratistas) que laboraron en el mes junio, no se presentaron  accidentes de trabajo.
Por cada 100 trabajadores (Funcionarios y contratistas) que laboraron en el mes julio, se presentaron 0,20555 accidentes de trabajo.</t>
  </si>
  <si>
    <t>PLAN DE MEJORAMIENTO</t>
  </si>
  <si>
    <t>SEVERIDAD DE LA ACCIDENTALIDAD</t>
  </si>
  <si>
    <t xml:space="preserve">Medir la relación entre el número de días perdidos o cargados por lesiones, originados por accidente de trabajo, durante un período de tiempo y el número de funcionarios y contratistas  durante el mismo. </t>
  </si>
  <si>
    <t>Permite determinar el número de dias que generan ausencia en el trabajo y que estan relacionados con accidentes de trabajo.</t>
  </si>
  <si>
    <t>Número de días de incapacidad por accidente de trabajo en el mes + número de días cargados en el mes / Número de trabajadores en el mes * 100</t>
  </si>
  <si>
    <t>Número de días de incapacidad por accidente de trabajo en el mes + número de días cargados en el mes</t>
  </si>
  <si>
    <t>Número de días de incapacidad total otorgados por accidente de trabajo en el mes</t>
  </si>
  <si>
    <t>Incapacidad generada por la IPS que atiende el evento</t>
  </si>
  <si>
    <t>Indice de severidad del 2018</t>
  </si>
  <si>
    <r>
      <t xml:space="preserve">INTERPRETACIÓN DEL INDICADOR
</t>
    </r>
    <r>
      <rPr>
        <sz val="11"/>
        <color theme="1"/>
        <rFont val="Calibri"/>
        <family val="2"/>
        <scheme val="minor"/>
      </rPr>
      <t>Por cada 100 trabajadores (Funcionarios y contratistas) que laboraron en el mes enero, se perdieron  0 días por accidente de trabajo.
Por cada 100 trabajadores (Funcionarios y contratistas) que laboraron en el mes febrero, se perdieron  0 días por accidente de trabajo.
Por cada 100 trabajadores (Funcionarios y contratistas) que laboraron en el mes marzo, se perdieron  0 días por accidente de trabajo.
Por cada 100 trabajadores (Funcionarios y contratistas) que laboraron en el mes abril, se perdieron  0,56850 días por accidente de trabajo.
Por cada 100 trabajadores (Funcionarios y contratistas) que laboraron en el mes mayo, se perdieron  0,76839 días por accidente de trabajo.
Por cada 100 trabajadores (Funcionarios y contratistas) que laboraron en el mes junio,  se perdieron  0 días por accidente de trabajo.
Por cada 100 trabajadores (Funcionarios y contratistas) que laboraron en el mes julio, se perdieron  0,10277 días por accidente de trabajo.</t>
    </r>
  </si>
  <si>
    <t>PROPORCION DE ACCIDENTES DE TRABAJO MORTALES</t>
  </si>
  <si>
    <t>Medir número de accidentes de trabajo mortales en el año</t>
  </si>
  <si>
    <t>Permite determinar el porcentaje de mortalidad por causas directas del trabajo</t>
  </si>
  <si>
    <t>N° de accidentes de trabajo mortales que se presentaron en el año/ N° total de accidentes de trabajo que se presentaron en el año x 100</t>
  </si>
  <si>
    <t>Nùmero de accidentes de trabajo mortales que se presentaron en el año</t>
  </si>
  <si>
    <t>Corresponde al total de accidentes de trabajo que causaron la muerte al trabajador durante un año</t>
  </si>
  <si>
    <t>FURAT reportado a la ARL</t>
  </si>
  <si>
    <t>Número total de accidentes de trabajo que se presentaron en el año</t>
  </si>
  <si>
    <t>Corresponde al total de accidentes de trabajo que se presentaron en el año</t>
  </si>
  <si>
    <t xml:space="preserve">Anual </t>
  </si>
  <si>
    <t>Cero</t>
  </si>
  <si>
    <t>Registro de accidentalidad de la entidad</t>
  </si>
  <si>
    <t xml:space="preserve">En lo trascurrido del año 2019, el 0% de accidentes de trabajo han sido mortales </t>
  </si>
  <si>
    <t>PREVALENCIA DE ENFERMEDAD LABORAL</t>
  </si>
  <si>
    <t xml:space="preserve">Medir el número de casos de enfermedad laboral presentes en la entidad en un periodo de tiempo ( en el año). </t>
  </si>
  <si>
    <t>Corresponde al total de las enfermedades tanto antiguos como nuevas,  que han sido calificadas por las entidades correspondientes como de origen Laboral en el año.</t>
  </si>
  <si>
    <t>N° de casos nuevos y antiguos de enfermedad laboral en el año/ promedio de trabajadores en el periodo X 100.000</t>
  </si>
  <si>
    <t>N° de casos nuevos y antiguos de enfermedad laboral en el año</t>
  </si>
  <si>
    <t>Corresponde al total de las enfermedades laborales calificadas, tanto nuevas como antguas, en el años</t>
  </si>
  <si>
    <t xml:space="preserve">Informacion entregada en mesa laboral de Positiva trimestral  y oficios recibidos de los trabajdores </t>
  </si>
  <si>
    <t xml:space="preserve">promedio de trabajadores en el periodo </t>
  </si>
  <si>
    <t xml:space="preserve">Total de servidores públicos </t>
  </si>
  <si>
    <t xml:space="preserve">Registro de nómina </t>
  </si>
  <si>
    <t>Anual</t>
  </si>
  <si>
    <t>menor o igual a un 2%</t>
  </si>
  <si>
    <t>prevalencia de enfermedad 2018</t>
  </si>
  <si>
    <t>*100.000</t>
  </si>
  <si>
    <r>
      <t xml:space="preserve">INTERPRETACIÓN DEL INDICADOR
</t>
    </r>
    <r>
      <rPr>
        <sz val="11"/>
        <color theme="1"/>
        <rFont val="Calibri"/>
        <family val="2"/>
        <scheme val="minor"/>
      </rPr>
      <t>Por cada 100000 trabajadores (Funcionarios), existen 12 enfermedades laborales reportadas en el periodo de enero de 2019
Por cada 100000 trabajadores (Funcionarios), existen 12 enfermedades laborales reportadas en el periodo de febrero de 2019
Por cada 100000 trabajadores (Funcionarios), existen 12 enfermedades laborales reportadas en el periodo de marzo de 2019
Por cada 100000 trabajadores (Funcionarios), existen 12 enfermedades laborales reportadas en el periodo de abril de 2019
Por cada 100000 trabajadores (Funcionarios), existen 12 enfermedades laborales reportadas en el periodo de mayo de 2019
Por cada 100000 trabajadores (Funcionarios), existen 12 enfermedades laborales reportadas en el periodo de junio de 2019
Por cada 100000 trabajadores (Funcionarios), existen 12 enfermedades laborales reportadas en el periodo de julio de 2019</t>
    </r>
  </si>
  <si>
    <t>INCIDENCIA DE ENFERMEDAD LABORAL</t>
  </si>
  <si>
    <t xml:space="preserve">Medir el número de casos nuevos de enfermedad laboral presentes en la entidad en un periodo de tiempo, (en el año). </t>
  </si>
  <si>
    <t xml:space="preserve">Corresponde a las enfermedades laborales nuevas calificadas por las entidades correspondientes durante el año </t>
  </si>
  <si>
    <t xml:space="preserve">
N° de casos nuevos de enfermedad laboral en el año/ promedio de trabajadores en el periodo x 100.000
</t>
  </si>
  <si>
    <t>Número de casos nuevos de enfermedad laboral en el año</t>
  </si>
  <si>
    <t>Corresponde a las enfermedades laborales nuevas en el año</t>
  </si>
  <si>
    <t>promedio de trabajadores en el periodo</t>
  </si>
  <si>
    <t>INTERPRETACIÓN DEL INDICADOR
Por cada 100000 trabajadores (Funcionarios), existen 0 enfermedades laborales nuevas reportadas en el periodo de enero de 2019
Por cada 100000 trabajadores (Funcionarios), existen 0 enfermedades laborales nuevas reportadas en el periodo de febrero de 2019
Por cada 100000 trabajadores (Funcionarios), existen 0 enfermedades laborales nuevas reportadas en el periodo de marzo de 2019
Por cada 100000 trabajadores (Funcionarios), existen 1 enfermedades laborales nuevas reportadas en el periodo de abril de 2019
Por cada 100000 trabajadores (Funcionarios), existen 0 enfermedades laborales nuevasreportadas en el periodo de mayo de 2019
Por cada 100000 trabajadores (Funcionarios), existen 0 enfermedades laborales nuevas reportadas en el periodo de junio de 2019
Por cada 100000 trabajadores (Funcionarios), existen 0 enfermedades laborales nuevas reportadas en el periodo de julio de 2019</t>
  </si>
  <si>
    <t>AUSENTISMO POR CAUSA MEDICA</t>
  </si>
  <si>
    <t>Medir la ausencia la trabajo por causa medica derivada de accidentes de trabajo, enfermedad laboral o enfermedad común.</t>
  </si>
  <si>
    <t>Corresponde al número total de dias de ausencia relacionados con incapacidad médica</t>
  </si>
  <si>
    <r>
      <t xml:space="preserve">N° de días por incapacidad común o laboral en el mes/ N° de días de trabajo programados en el mes por 100               </t>
    </r>
    <r>
      <rPr>
        <sz val="11"/>
        <color rgb="FFFF0000"/>
        <rFont val="Arial"/>
        <family val="2"/>
      </rPr>
      <t>NOTA: EL N° DE DIAS PROGRAMADOS X EL Nº DE TRABAJADORES</t>
    </r>
  </si>
  <si>
    <t>Número de días por incapacidad común o laboral en el mes</t>
  </si>
  <si>
    <t>Corresponde al número de días por incapacidad común o laboral en el mes</t>
  </si>
  <si>
    <t>Incapacidad generada por la EPS o ARL que atiende el evento</t>
  </si>
  <si>
    <t xml:space="preserve">Número de días de trabajo programados en el mes por 100   </t>
  </si>
  <si>
    <t>Corresponde al total de dias de trabajo programados por mes</t>
  </si>
  <si>
    <t xml:space="preserve">Días hábiles por mes </t>
  </si>
  <si>
    <t>menor o igual a un 4%</t>
  </si>
  <si>
    <t>Registro de incapcidades SST</t>
  </si>
  <si>
    <r>
      <t>INTERPRETACIÓN DEL INDICADOR
En el mes de enero se perdio el 1,5% de dias programados de trabajo por incapcidad medica</t>
    </r>
    <r>
      <rPr>
        <sz val="11"/>
        <color theme="1"/>
        <rFont val="Calibri"/>
        <family val="2"/>
        <scheme val="minor"/>
      </rPr>
      <t xml:space="preserve">
En el mes de febrero se perdio el 2,7% de dias programados de trabajo por incapacidad medica
En el mes de marzo se perdio el 3,6% de dias programados de trabajo por incapacidad medica
En el mes de abril se perdio el 1,9% de dias programados de trabajo por incapcidad medica
En el mes de mayo se perdio el 3% de dias programados de trabajo por incapacidad medica
En el mes de junio se perdio el 3,4% de dias programados de trabajo por incapacidad medica
En el mes de julio se perdio el 1,1% de dias programados de trabajo por incapacidad medica</t>
    </r>
  </si>
  <si>
    <t xml:space="preserve">Cumplir con los requisitos normativos y de otra índole, en materia de Seguridad y Salud en el Trabajo aplicable a la entidad. 
Crear un plan de trabajo anual orientado a prevenir los peligros y riesgos propios de la entidad, minimizando las cuasas de incidentes, accidentes de trabajo y enfermedades laboraless, dirigidos a funcionarios, contratistas, visitantes y demás partes interesadas.
Implementar los sistemas de control requeridos para evitar efectos adversos en funcionarios, contratistas, visitantes e instalaciones, generados por la magnitud de los factores de riesgo.
Desarrollar programas de promoción y prevención tendientes a promover una cultura de autocuidado en todas las personas que desarrollen sus funciones y actividades contractuales en la Superintendencia de Industria y Comercio, para evitar la ocurrencia de incidentes, accientes de trabajo y enfermedades laborales. 
Desarrollar las acciones necesarias que permitan la mejora continua del SG-SST, a partir del análisis de los resultados generados de las actividades ejecutadas. 
Desarollar un plan de emergencias que establezca las medidas preventivas y protectoeas, para los escenarios identificados como posibles riesgos de emergencia.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</si>
</sst>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00%"/>
    <numFmt numFmtId="165" formatCode="0.00000"/>
  </numFmts>
  <fonts count="40"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9"/>
      <color indexed="81"/>
      <name val="Tahoma"/>
      <family val="2"/>
    </font>
    <font>
      <b/>
      <sz val="9"/>
      <color indexed="81"/>
      <name val="Tahoma"/>
      <family val="2"/>
    </font>
    <font>
      <b/>
      <sz val="11"/>
      <name val="Arial"/>
      <family val="2"/>
    </font>
    <font>
      <b/>
      <sz val="11"/>
      <name val="Arial Black"/>
      <family val="2"/>
    </font>
    <font>
      <sz val="11"/>
      <name val="Arial Black"/>
      <family val="2"/>
    </font>
    <font>
      <b/>
      <sz val="9"/>
      <name val="Arial Black"/>
      <family val="2"/>
    </font>
    <font>
      <sz val="9"/>
      <name val="Arial Black"/>
      <family val="2"/>
    </font>
    <font>
      <sz val="11"/>
      <name val="Calibri"/>
      <family val="2"/>
      <scheme val="minor"/>
    </font>
    <font>
      <sz val="11"/>
      <color theme="1"/>
      <name val="Calibri"/>
      <family val="2"/>
      <scheme val="minor"/>
    </font>
    <font>
      <b/>
      <sz val="14"/>
      <color theme="1"/>
      <name val="Arial Narrow"/>
      <family val="2"/>
    </font>
    <font>
      <sz val="14"/>
      <color theme="1"/>
      <name val="Arial Narrow"/>
      <family val="2"/>
    </font>
    <font>
      <b/>
      <sz val="14"/>
      <color theme="0"/>
      <name val="Arial Narrow"/>
      <family val="2"/>
    </font>
    <font>
      <sz val="11"/>
      <color rgb="FFFF0000"/>
      <name val="Arial"/>
      <family val="2"/>
    </font>
    <font>
      <sz val="10"/>
      <color theme="1"/>
      <name val="Arial"/>
      <family val="2"/>
    </font>
  </fonts>
  <fills count="13">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s>
  <borders count="7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auto="1"/>
      </right>
      <top style="thin">
        <color indexed="64"/>
      </top>
      <bottom/>
      <diagonal/>
    </border>
    <border>
      <left style="medium">
        <color indexed="64"/>
      </left>
      <right style="medium">
        <color indexed="64"/>
      </right>
      <top style="medium">
        <color indexed="64"/>
      </top>
      <bottom/>
      <diagonal/>
    </border>
    <border>
      <left style="medium">
        <color indexed="64"/>
      </left>
      <right style="medium">
        <color auto="1"/>
      </right>
      <top/>
      <bottom style="medium">
        <color auto="1"/>
      </bottom>
      <diagonal/>
    </border>
  </borders>
  <cellStyleXfs count="5">
    <xf numFmtId="0" fontId="0" fillId="0" borderId="0"/>
    <xf numFmtId="0" fontId="9" fillId="0" borderId="0" applyNumberFormat="0" applyFill="0" applyBorder="0" applyAlignment="0" applyProtection="0"/>
    <xf numFmtId="0" fontId="17" fillId="0" borderId="0"/>
    <xf numFmtId="41" fontId="34" fillId="0" borderId="0" applyFont="0" applyFill="0" applyBorder="0" applyAlignment="0" applyProtection="0"/>
    <xf numFmtId="9" fontId="34" fillId="0" borderId="0" applyFont="0" applyFill="0" applyBorder="0" applyAlignment="0" applyProtection="0"/>
  </cellStyleXfs>
  <cellXfs count="408">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10" fillId="0" borderId="31" xfId="0" applyFont="1" applyBorder="1" applyAlignment="1">
      <alignment horizontal="justify"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 xfId="2" applyFont="1" applyFill="1" applyBorder="1" applyAlignment="1">
      <alignment horizontal="center" vertical="center" wrapText="1"/>
    </xf>
    <xf numFmtId="0" fontId="24" fillId="0" borderId="4" xfId="0" applyFont="1" applyFill="1" applyBorder="1" applyAlignment="1">
      <alignment vertical="center" wrapText="1"/>
    </xf>
    <xf numFmtId="0" fontId="8" fillId="3" borderId="1" xfId="0" applyFont="1" applyFill="1" applyBorder="1" applyAlignment="1">
      <alignment horizontal="center" vertical="center" wrapText="1"/>
    </xf>
    <xf numFmtId="0" fontId="31" fillId="4" borderId="0" xfId="0" applyFont="1" applyFill="1" applyBorder="1" applyAlignment="1">
      <alignment vertical="center" wrapText="1"/>
    </xf>
    <xf numFmtId="0" fontId="29" fillId="0" borderId="0" xfId="0" applyFont="1" applyFill="1" applyBorder="1" applyAlignment="1">
      <alignment vertical="center" wrapText="1"/>
    </xf>
    <xf numFmtId="0" fontId="29" fillId="0" borderId="6" xfId="0" applyFont="1" applyBorder="1" applyAlignment="1">
      <alignment vertical="center" wrapText="1"/>
    </xf>
    <xf numFmtId="0" fontId="31" fillId="0" borderId="0" xfId="0" applyFont="1" applyFill="1" applyBorder="1" applyAlignment="1">
      <alignment vertical="center" wrapText="1"/>
    </xf>
    <xf numFmtId="0" fontId="30" fillId="0" borderId="19" xfId="0" applyFont="1" applyBorder="1" applyAlignment="1">
      <alignment horizontal="center"/>
    </xf>
    <xf numFmtId="0" fontId="32" fillId="4" borderId="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Fill="1" applyBorder="1" applyAlignment="1">
      <alignment vertical="center" wrapText="1"/>
    </xf>
    <xf numFmtId="0" fontId="24" fillId="0" borderId="19" xfId="0" applyFont="1" applyBorder="1" applyAlignment="1">
      <alignment horizontal="center"/>
    </xf>
    <xf numFmtId="0" fontId="24" fillId="0" borderId="26" xfId="0" applyFont="1" applyBorder="1" applyAlignment="1">
      <alignment horizontal="justify" vertical="center"/>
    </xf>
    <xf numFmtId="0" fontId="24" fillId="0" borderId="23" xfId="0" applyFont="1" applyFill="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4" fillId="4" borderId="0" xfId="0" applyFont="1" applyFill="1" applyBorder="1" applyAlignment="1">
      <alignment horizontal="center"/>
    </xf>
    <xf numFmtId="0" fontId="24" fillId="0" borderId="24" xfId="0" applyFont="1" applyBorder="1" applyAlignment="1">
      <alignment horizontal="center"/>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31" xfId="0" applyFont="1" applyFill="1" applyBorder="1" applyAlignment="1">
      <alignment vertical="center" wrapText="1"/>
    </xf>
    <xf numFmtId="0" fontId="24" fillId="0" borderId="1" xfId="0" applyFont="1" applyFill="1" applyBorder="1" applyAlignment="1">
      <alignment vertical="center" wrapText="1"/>
    </xf>
    <xf numFmtId="0" fontId="28" fillId="0" borderId="1"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4" xfId="0" applyFont="1" applyFill="1" applyBorder="1" applyAlignment="1">
      <alignment vertical="center" wrapText="1"/>
    </xf>
    <xf numFmtId="0" fontId="28" fillId="0" borderId="0"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0" xfId="0" applyFont="1" applyBorder="1" applyAlignment="1">
      <alignment horizontal="justify" vertical="center"/>
    </xf>
    <xf numFmtId="0" fontId="24" fillId="0" borderId="1"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3" xfId="0" applyFont="1" applyFill="1" applyBorder="1" applyAlignment="1">
      <alignment horizontal="justify" vertical="center"/>
    </xf>
    <xf numFmtId="0" fontId="28" fillId="0" borderId="0" xfId="0" applyFont="1" applyBorder="1" applyAlignment="1">
      <alignment horizontal="center" vertical="center"/>
    </xf>
    <xf numFmtId="0" fontId="17" fillId="0" borderId="23" xfId="0" applyFont="1" applyFill="1" applyBorder="1" applyAlignment="1">
      <alignment horizontal="center" vertical="center" wrapText="1"/>
    </xf>
    <xf numFmtId="0" fontId="24" fillId="0" borderId="0"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6" xfId="0" applyFont="1" applyFill="1" applyBorder="1" applyAlignment="1">
      <alignment horizontal="center"/>
    </xf>
    <xf numFmtId="0" fontId="24" fillId="0" borderId="7" xfId="0" applyFont="1" applyFill="1" applyBorder="1" applyAlignment="1">
      <alignment horizontal="center"/>
    </xf>
    <xf numFmtId="0" fontId="24" fillId="0" borderId="19" xfId="0" applyFont="1" applyFill="1" applyBorder="1" applyAlignment="1">
      <alignment horizontal="center"/>
    </xf>
    <xf numFmtId="0" fontId="24" fillId="0" borderId="26" xfId="0" applyFont="1" applyFill="1" applyBorder="1" applyAlignment="1">
      <alignment horizontal="center"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center"/>
    </xf>
    <xf numFmtId="0" fontId="24" fillId="0" borderId="24" xfId="0" applyFont="1" applyFill="1" applyBorder="1" applyAlignment="1">
      <alignment horizontal="justify" vertical="center"/>
    </xf>
    <xf numFmtId="0" fontId="24" fillId="0" borderId="24" xfId="0" applyFont="1" applyFill="1" applyBorder="1" applyAlignment="1">
      <alignment horizontal="center"/>
    </xf>
    <xf numFmtId="0" fontId="33" fillId="0" borderId="0" xfId="0" applyFont="1" applyFill="1" applyBorder="1"/>
    <xf numFmtId="0" fontId="12" fillId="0" borderId="33" xfId="0" applyFont="1" applyFill="1" applyBorder="1" applyAlignment="1">
      <alignment horizontal="center" vertical="center"/>
    </xf>
    <xf numFmtId="0" fontId="11" fillId="0" borderId="0" xfId="0" applyFont="1" applyFill="1" applyBorder="1"/>
    <xf numFmtId="9" fontId="12" fillId="0" borderId="44" xfId="0" applyNumberFormat="1" applyFont="1" applyFill="1" applyBorder="1" applyAlignment="1">
      <alignment horizontal="center" vertical="center" wrapText="1"/>
    </xf>
    <xf numFmtId="0" fontId="35" fillId="10" borderId="33" xfId="0" applyFont="1" applyFill="1" applyBorder="1" applyAlignment="1">
      <alignment horizontal="center" vertical="center"/>
    </xf>
    <xf numFmtId="0" fontId="36" fillId="11" borderId="33" xfId="0" applyFont="1" applyFill="1" applyBorder="1" applyAlignment="1">
      <alignment horizontal="left" vertical="center" wrapText="1"/>
    </xf>
    <xf numFmtId="0" fontId="0" fillId="0" borderId="33" xfId="0" applyBorder="1" applyAlignment="1">
      <alignment horizontal="center" vertical="center"/>
    </xf>
    <xf numFmtId="0" fontId="0" fillId="0" borderId="0" xfId="0" applyAlignment="1"/>
    <xf numFmtId="0" fontId="35" fillId="10" borderId="62"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9" borderId="65" xfId="0" applyFill="1" applyBorder="1" applyAlignment="1">
      <alignment horizontal="center" vertical="center"/>
    </xf>
    <xf numFmtId="0" fontId="39" fillId="0" borderId="67" xfId="0" applyFont="1" applyBorder="1" applyAlignment="1">
      <alignment horizontal="center" vertical="center"/>
    </xf>
    <xf numFmtId="0" fontId="39" fillId="0" borderId="33" xfId="0" applyFont="1" applyBorder="1" applyAlignment="1">
      <alignment horizontal="center" vertical="center"/>
    </xf>
    <xf numFmtId="41" fontId="39" fillId="0" borderId="33" xfId="3" applyFont="1" applyBorder="1" applyAlignment="1">
      <alignment horizontal="center" vertical="center"/>
    </xf>
    <xf numFmtId="0" fontId="0" fillId="4" borderId="65" xfId="0" applyFill="1" applyBorder="1" applyAlignment="1">
      <alignment horizontal="center" vertical="center"/>
    </xf>
    <xf numFmtId="0" fontId="0" fillId="4" borderId="63" xfId="0" applyFill="1" applyBorder="1" applyAlignment="1">
      <alignment horizontal="center"/>
    </xf>
    <xf numFmtId="14" fontId="0" fillId="0" borderId="25" xfId="0" applyNumberFormat="1" applyBorder="1" applyAlignment="1">
      <alignment horizontal="center" vertical="center"/>
    </xf>
    <xf numFmtId="0" fontId="24" fillId="0" borderId="3"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2" xfId="0" applyFont="1" applyBorder="1" applyAlignment="1">
      <alignment horizontal="center" vertical="center" wrapText="1"/>
    </xf>
    <xf numFmtId="0" fontId="28" fillId="0" borderId="3"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 xfId="0" applyFont="1" applyBorder="1" applyAlignment="1">
      <alignment horizontal="center"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10" fillId="0" borderId="4" xfId="0" applyFont="1" applyBorder="1" applyAlignment="1">
      <alignment horizontal="justify"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30" fillId="0" borderId="0" xfId="0" applyFont="1" applyBorder="1" applyAlignment="1">
      <alignment horizontal="center"/>
    </xf>
    <xf numFmtId="0" fontId="8" fillId="3" borderId="1"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30"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4" fillId="0" borderId="16" xfId="0" applyFont="1" applyFill="1" applyBorder="1" applyAlignment="1">
      <alignment horizontal="center" wrapText="1"/>
    </xf>
    <xf numFmtId="0" fontId="24" fillId="0" borderId="2" xfId="0" applyFont="1" applyFill="1" applyBorder="1" applyAlignment="1">
      <alignment horizontal="center" wrapText="1"/>
    </xf>
    <xf numFmtId="0" fontId="32" fillId="4" borderId="6" xfId="0" applyFont="1" applyFill="1" applyBorder="1" applyAlignment="1">
      <alignment horizontal="center"/>
    </xf>
    <xf numFmtId="0" fontId="32" fillId="4" borderId="7" xfId="0" applyFont="1" applyFill="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0" fillId="0" borderId="51" xfId="0" applyFont="1" applyBorder="1" applyAlignment="1">
      <alignment horizontal="center" vertical="top" wrapText="1"/>
    </xf>
    <xf numFmtId="0" fontId="0" fillId="0" borderId="50" xfId="0" applyFont="1" applyBorder="1" applyAlignment="1">
      <alignment horizontal="center" vertical="top"/>
    </xf>
    <xf numFmtId="0" fontId="0" fillId="0" borderId="61" xfId="0" applyFont="1" applyBorder="1" applyAlignment="1">
      <alignment horizontal="center" vertical="top"/>
    </xf>
    <xf numFmtId="0" fontId="0" fillId="0" borderId="23" xfId="0" applyFont="1" applyBorder="1" applyAlignment="1">
      <alignment horizontal="center" vertical="top"/>
    </xf>
    <xf numFmtId="0" fontId="0" fillId="0" borderId="0" xfId="0" applyFont="1" applyBorder="1" applyAlignment="1">
      <alignment horizontal="center" vertical="top"/>
    </xf>
    <xf numFmtId="0" fontId="0" fillId="0" borderId="24" xfId="0" applyFont="1" applyBorder="1" applyAlignment="1">
      <alignment horizontal="center" vertical="top"/>
    </xf>
    <xf numFmtId="0" fontId="0" fillId="0" borderId="47" xfId="0" applyFont="1" applyBorder="1" applyAlignment="1">
      <alignment horizontal="center" vertical="top"/>
    </xf>
    <xf numFmtId="0" fontId="0" fillId="0" borderId="28" xfId="0" applyFont="1" applyBorder="1" applyAlignment="1">
      <alignment horizontal="center" vertical="top"/>
    </xf>
    <xf numFmtId="0" fontId="0" fillId="0" borderId="29" xfId="0" applyFont="1" applyBorder="1" applyAlignment="1">
      <alignment horizontal="center" vertical="top"/>
    </xf>
    <xf numFmtId="0" fontId="1" fillId="0" borderId="51" xfId="0" applyFont="1" applyBorder="1" applyAlignment="1">
      <alignment horizontal="center" vertical="top"/>
    </xf>
    <xf numFmtId="0" fontId="0" fillId="0" borderId="50" xfId="0" applyBorder="1" applyAlignment="1">
      <alignment horizontal="center" vertical="top"/>
    </xf>
    <xf numFmtId="0" fontId="0" fillId="0" borderId="61" xfId="0" applyBorder="1" applyAlignment="1">
      <alignment horizontal="center"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24" xfId="0" applyBorder="1" applyAlignment="1">
      <alignment horizontal="center" vertical="top"/>
    </xf>
    <xf numFmtId="0" fontId="0" fillId="0" borderId="4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165" fontId="0" fillId="0" borderId="59" xfId="0" applyNumberFormat="1" applyBorder="1" applyAlignment="1">
      <alignment horizontal="center" vertical="center"/>
    </xf>
    <xf numFmtId="165" fontId="0" fillId="0" borderId="60" xfId="0" applyNumberForma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164" fontId="12" fillId="0" borderId="43" xfId="0" applyNumberFormat="1" applyFont="1" applyBorder="1" applyAlignment="1">
      <alignment horizontal="center" vertical="center"/>
    </xf>
    <xf numFmtId="164" fontId="12" fillId="0" borderId="40" xfId="0" applyNumberFormat="1" applyFont="1" applyBorder="1" applyAlignment="1">
      <alignment horizontal="center" vertical="center"/>
    </xf>
    <xf numFmtId="164" fontId="12" fillId="0" borderId="44"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36" fillId="0" borderId="33" xfId="0" applyFont="1" applyBorder="1" applyAlignment="1">
      <alignment horizontal="center" vertical="center" wrapText="1"/>
    </xf>
    <xf numFmtId="0" fontId="37" fillId="12" borderId="33" xfId="0" applyFont="1" applyFill="1" applyBorder="1" applyAlignment="1">
      <alignment horizontal="center" vertical="center"/>
    </xf>
    <xf numFmtId="0" fontId="36" fillId="0" borderId="33" xfId="0" applyFont="1" applyBorder="1" applyAlignment="1"/>
    <xf numFmtId="0" fontId="0" fillId="0" borderId="16" xfId="0" applyFill="1" applyBorder="1" applyAlignment="1">
      <alignment horizontal="center" vertical="center"/>
    </xf>
    <xf numFmtId="0" fontId="0" fillId="0" borderId="4" xfId="0" applyFill="1" applyBorder="1" applyAlignment="1">
      <alignment horizontal="center" vertical="center"/>
    </xf>
    <xf numFmtId="0" fontId="0" fillId="0" borderId="48" xfId="0" applyFill="1" applyBorder="1" applyAlignment="1">
      <alignment horizontal="center" vertical="center"/>
    </xf>
    <xf numFmtId="0" fontId="10" fillId="0" borderId="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4" xfId="0" applyFont="1" applyFill="1" applyBorder="1" applyAlignment="1">
      <alignment horizontal="justify" vertical="center"/>
    </xf>
    <xf numFmtId="0" fontId="10" fillId="0" borderId="25" xfId="0" applyFont="1" applyFill="1" applyBorder="1" applyAlignment="1">
      <alignment horizontal="justify" vertical="center"/>
    </xf>
    <xf numFmtId="0" fontId="7" fillId="0" borderId="2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1" fillId="0" borderId="51" xfId="0" applyFont="1" applyBorder="1" applyAlignment="1">
      <alignment horizontal="center" vertical="top" wrapText="1"/>
    </xf>
    <xf numFmtId="165" fontId="0" fillId="0" borderId="70" xfId="0" applyNumberFormat="1" applyBorder="1" applyAlignment="1">
      <alignment horizontal="center" vertical="center"/>
    </xf>
    <xf numFmtId="0" fontId="36" fillId="0" borderId="63" xfId="0" applyFont="1" applyBorder="1" applyAlignment="1">
      <alignment horizontal="center" vertical="center" wrapText="1"/>
    </xf>
    <xf numFmtId="165" fontId="0" fillId="0" borderId="38" xfId="0" applyNumberFormat="1" applyBorder="1" applyAlignment="1">
      <alignment horizontal="center" vertical="center"/>
    </xf>
    <xf numFmtId="165" fontId="0" fillId="0" borderId="47" xfId="0" applyNumberFormat="1" applyBorder="1" applyAlignment="1">
      <alignment horizontal="center" vertical="center"/>
    </xf>
    <xf numFmtId="165" fontId="0" fillId="0" borderId="69" xfId="0" applyNumberFormat="1" applyBorder="1" applyAlignment="1">
      <alignment horizontal="center" vertical="center"/>
    </xf>
    <xf numFmtId="165" fontId="0" fillId="0" borderId="71" xfId="0" applyNumberFormat="1" applyBorder="1" applyAlignment="1">
      <alignment horizontal="center" vertical="center"/>
    </xf>
    <xf numFmtId="0" fontId="36" fillId="0" borderId="63" xfId="0" applyFont="1" applyBorder="1" applyAlignment="1"/>
    <xf numFmtId="9" fontId="0" fillId="0" borderId="38" xfId="4" applyFont="1" applyBorder="1" applyAlignment="1">
      <alignment horizontal="center" vertical="center"/>
    </xf>
    <xf numFmtId="9" fontId="0" fillId="0" borderId="47" xfId="4" applyFont="1" applyBorder="1" applyAlignment="1">
      <alignment horizontal="center" vertical="center"/>
    </xf>
    <xf numFmtId="9" fontId="12" fillId="0" borderId="43" xfId="0" applyNumberFormat="1" applyFont="1" applyBorder="1" applyAlignment="1">
      <alignment horizontal="center" vertical="center"/>
    </xf>
    <xf numFmtId="9" fontId="12" fillId="0" borderId="40" xfId="0" applyNumberFormat="1" applyFont="1" applyBorder="1" applyAlignment="1">
      <alignment horizontal="center" vertical="center"/>
    </xf>
    <xf numFmtId="9" fontId="12" fillId="0" borderId="44" xfId="0" applyNumberFormat="1" applyFont="1" applyBorder="1" applyAlignment="1">
      <alignment horizontal="center" vertical="center"/>
    </xf>
    <xf numFmtId="0" fontId="14" fillId="9" borderId="16"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4" xfId="1" applyFont="1" applyFill="1" applyBorder="1" applyAlignment="1">
      <alignment horizontal="center" vertical="center"/>
    </xf>
    <xf numFmtId="0" fontId="14" fillId="9" borderId="2" xfId="1" applyFont="1" applyFill="1" applyBorder="1" applyAlignment="1">
      <alignment horizontal="center" vertical="center"/>
    </xf>
    <xf numFmtId="0" fontId="14" fillId="9" borderId="48" xfId="0" applyFont="1" applyFill="1" applyBorder="1" applyAlignment="1">
      <alignment horizontal="center" vertical="center"/>
    </xf>
    <xf numFmtId="0" fontId="13" fillId="0" borderId="1" xfId="0" applyFont="1" applyFill="1" applyBorder="1" applyAlignment="1">
      <alignment horizontal="left" vertical="center"/>
    </xf>
    <xf numFmtId="41" fontId="0" fillId="0" borderId="72" xfId="3" applyFont="1" applyBorder="1" applyAlignment="1">
      <alignment horizontal="center" vertical="center"/>
    </xf>
    <xf numFmtId="41" fontId="0" fillId="0" borderId="74" xfId="3" applyFont="1" applyBorder="1" applyAlignment="1">
      <alignment horizontal="center" vertical="center"/>
    </xf>
    <xf numFmtId="41" fontId="0" fillId="0" borderId="38" xfId="3" applyFont="1" applyBorder="1" applyAlignment="1">
      <alignment horizontal="center" vertical="center"/>
    </xf>
    <xf numFmtId="41" fontId="0" fillId="0" borderId="47" xfId="3" applyFont="1" applyBorder="1" applyAlignment="1">
      <alignment horizontal="center" vertical="center"/>
    </xf>
    <xf numFmtId="9" fontId="12" fillId="0" borderId="43" xfId="4" applyFont="1" applyBorder="1" applyAlignment="1">
      <alignment horizontal="center" vertical="center"/>
    </xf>
    <xf numFmtId="9" fontId="12" fillId="0" borderId="40" xfId="4" applyFont="1" applyBorder="1" applyAlignment="1">
      <alignment horizontal="center" vertical="center"/>
    </xf>
    <xf numFmtId="9" fontId="12" fillId="0" borderId="44" xfId="4" applyFont="1" applyBorder="1" applyAlignment="1">
      <alignment horizontal="center" vertical="center"/>
    </xf>
    <xf numFmtId="41" fontId="0" fillId="0" borderId="73" xfId="3" applyFont="1" applyBorder="1" applyAlignment="1">
      <alignment horizontal="center" vertical="center"/>
    </xf>
    <xf numFmtId="0" fontId="10" fillId="0" borderId="1" xfId="0" applyFont="1" applyFill="1" applyBorder="1" applyAlignment="1">
      <alignment horizontal="justify" vertical="center" wrapText="1"/>
    </xf>
  </cellXfs>
  <cellStyles count="5">
    <cellStyle name="Hipervínculo" xfId="1" builtinId="8"/>
    <cellStyle name="Millares [0]" xfId="3" builtinId="6"/>
    <cellStyle name="Normal" xfId="0" builtinId="0"/>
    <cellStyle name="Normal 2" xfId="2" xr:uid="{00000000-0005-0000-0000-000003000000}"/>
    <cellStyle name="Porcentaje" xfId="4" builtinId="5"/>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INDICE DE FRECUENCIA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FRECUENCIA!$D$26:$O$26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FRECUENCIA!$D$29:$O$29</c:f>
              <c:numCache>
                <c:formatCode>0.00000</c:formatCode>
                <c:ptCount val="12"/>
                <c:pt idx="0">
                  <c:v>0</c:v>
                </c:pt>
                <c:pt idx="1">
                  <c:v>0</c:v>
                </c:pt>
                <c:pt idx="2">
                  <c:v>0</c:v>
                </c:pt>
                <c:pt idx="3">
                  <c:v>0.11370096645821488</c:v>
                </c:pt>
                <c:pt idx="4">
                  <c:v>0.27442371020856204</c:v>
                </c:pt>
                <c:pt idx="5">
                  <c:v>0</c:v>
                </c:pt>
                <c:pt idx="6">
                  <c:v>0.20554984583761562</c:v>
                </c:pt>
                <c:pt idx="7">
                  <c:v>0</c:v>
                </c:pt>
                <c:pt idx="8">
                  <c:v>0</c:v>
                </c:pt>
                <c:pt idx="9">
                  <c:v>0</c:v>
                </c:pt>
                <c:pt idx="10">
                  <c:v>0</c:v>
                </c:pt>
                <c:pt idx="11">
                  <c:v>0</c:v>
                </c:pt>
              </c:numCache>
            </c:numRef>
          </c:val>
          <c:extLst>
            <c:ext xmlns:c16="http://schemas.microsoft.com/office/drawing/2014/chart" uri="{C3380CC4-5D6E-409C-BE32-E72D297353CC}">
              <c16:uniqueId val="{00000000-0B80-4233-A7C8-6E5854337857}"/>
            </c:ext>
          </c:extLst>
        </c:ser>
        <c:ser>
          <c:idx val="1"/>
          <c:order val="1"/>
          <c:invertIfNegative val="0"/>
          <c:cat>
            <c:strRef>
              <c:f>FRECUENCIA!$D$26:$O$26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FRECUENCIA!$D$30:$O$30</c:f>
              <c:numCache>
                <c:formatCode>0.00000</c:formatCode>
                <c:ptCount val="12"/>
              </c:numCache>
            </c:numRef>
          </c:val>
          <c:extLst>
            <c:ext xmlns:c16="http://schemas.microsoft.com/office/drawing/2014/chart" uri="{C3380CC4-5D6E-409C-BE32-E72D297353CC}">
              <c16:uniqueId val="{00000001-0B80-4233-A7C8-6E5854337857}"/>
            </c:ext>
          </c:extLst>
        </c:ser>
        <c:dLbls>
          <c:showLegendKey val="0"/>
          <c:showVal val="0"/>
          <c:showCatName val="0"/>
          <c:showSerName val="0"/>
          <c:showPercent val="0"/>
          <c:showBubbleSize val="0"/>
        </c:dLbls>
        <c:gapWidth val="150"/>
        <c:shape val="box"/>
        <c:axId val="46408560"/>
        <c:axId val="46409648"/>
        <c:axId val="0"/>
      </c:bar3DChart>
      <c:catAx>
        <c:axId val="46408560"/>
        <c:scaling>
          <c:orientation val="minMax"/>
        </c:scaling>
        <c:delete val="0"/>
        <c:axPos val="b"/>
        <c:numFmt formatCode="General" sourceLinked="0"/>
        <c:majorTickMark val="none"/>
        <c:minorTickMark val="none"/>
        <c:tickLblPos val="nextTo"/>
        <c:txPr>
          <a:bodyPr/>
          <a:lstStyle/>
          <a:p>
            <a:pPr>
              <a:defRPr sz="1200"/>
            </a:pPr>
            <a:endParaRPr lang="es-CO"/>
          </a:p>
        </c:txPr>
        <c:crossAx val="46409648"/>
        <c:crosses val="autoZero"/>
        <c:auto val="1"/>
        <c:lblAlgn val="ctr"/>
        <c:lblOffset val="100"/>
        <c:noMultiLvlLbl val="0"/>
      </c:catAx>
      <c:valAx>
        <c:axId val="46409648"/>
        <c:scaling>
          <c:orientation val="minMax"/>
        </c:scaling>
        <c:delete val="0"/>
        <c:axPos val="l"/>
        <c:majorGridlines/>
        <c:numFmt formatCode="0.00000" sourceLinked="1"/>
        <c:majorTickMark val="none"/>
        <c:minorTickMark val="none"/>
        <c:tickLblPos val="nextTo"/>
        <c:crossAx val="464085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INDICE DE SEVERIDAD</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SEVERIDAD!$D$26:$O$26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SEVERIDAD!$D$29:$O$29</c:f>
              <c:numCache>
                <c:formatCode>0.00000</c:formatCode>
                <c:ptCount val="12"/>
                <c:pt idx="0">
                  <c:v>0</c:v>
                </c:pt>
                <c:pt idx="1">
                  <c:v>0</c:v>
                </c:pt>
                <c:pt idx="2">
                  <c:v>0</c:v>
                </c:pt>
                <c:pt idx="3">
                  <c:v>0.56850483229107451</c:v>
                </c:pt>
                <c:pt idx="4">
                  <c:v>0.76838638858397368</c:v>
                </c:pt>
                <c:pt idx="5">
                  <c:v>0</c:v>
                </c:pt>
                <c:pt idx="6">
                  <c:v>0.10277492291880781</c:v>
                </c:pt>
                <c:pt idx="7">
                  <c:v>0</c:v>
                </c:pt>
                <c:pt idx="8">
                  <c:v>0</c:v>
                </c:pt>
                <c:pt idx="9">
                  <c:v>0</c:v>
                </c:pt>
                <c:pt idx="10">
                  <c:v>0</c:v>
                </c:pt>
                <c:pt idx="11">
                  <c:v>0</c:v>
                </c:pt>
              </c:numCache>
            </c:numRef>
          </c:val>
          <c:extLst>
            <c:ext xmlns:c16="http://schemas.microsoft.com/office/drawing/2014/chart" uri="{C3380CC4-5D6E-409C-BE32-E72D297353CC}">
              <c16:uniqueId val="{00000000-CF7F-4D24-AA41-2FB5C5A5D27F}"/>
            </c:ext>
          </c:extLst>
        </c:ser>
        <c:ser>
          <c:idx val="1"/>
          <c:order val="1"/>
          <c:invertIfNegative val="0"/>
          <c:cat>
            <c:strRef>
              <c:f>SEVERIDAD!$D$26:$O$26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SEVERIDAD!$D$30:$O$30</c:f>
              <c:numCache>
                <c:formatCode>0.00000</c:formatCode>
                <c:ptCount val="12"/>
              </c:numCache>
            </c:numRef>
          </c:val>
          <c:extLst>
            <c:ext xmlns:c16="http://schemas.microsoft.com/office/drawing/2014/chart" uri="{C3380CC4-5D6E-409C-BE32-E72D297353CC}">
              <c16:uniqueId val="{00000001-CF7F-4D24-AA41-2FB5C5A5D27F}"/>
            </c:ext>
          </c:extLst>
        </c:ser>
        <c:dLbls>
          <c:showLegendKey val="0"/>
          <c:showVal val="0"/>
          <c:showCatName val="0"/>
          <c:showSerName val="0"/>
          <c:showPercent val="0"/>
          <c:showBubbleSize val="0"/>
        </c:dLbls>
        <c:gapWidth val="150"/>
        <c:shape val="box"/>
        <c:axId val="46123104"/>
        <c:axId val="46116576"/>
        <c:axId val="0"/>
      </c:bar3DChart>
      <c:catAx>
        <c:axId val="46123104"/>
        <c:scaling>
          <c:orientation val="minMax"/>
        </c:scaling>
        <c:delete val="0"/>
        <c:axPos val="b"/>
        <c:numFmt formatCode="General" sourceLinked="0"/>
        <c:majorTickMark val="none"/>
        <c:minorTickMark val="none"/>
        <c:tickLblPos val="nextTo"/>
        <c:txPr>
          <a:bodyPr/>
          <a:lstStyle/>
          <a:p>
            <a:pPr>
              <a:defRPr sz="1200"/>
            </a:pPr>
            <a:endParaRPr lang="es-CO"/>
          </a:p>
        </c:txPr>
        <c:crossAx val="46116576"/>
        <c:crosses val="autoZero"/>
        <c:auto val="1"/>
        <c:lblAlgn val="ctr"/>
        <c:lblOffset val="100"/>
        <c:noMultiLvlLbl val="0"/>
      </c:catAx>
      <c:valAx>
        <c:axId val="46116576"/>
        <c:scaling>
          <c:orientation val="minMax"/>
        </c:scaling>
        <c:delete val="0"/>
        <c:axPos val="l"/>
        <c:majorGridlines/>
        <c:numFmt formatCode="0.00000" sourceLinked="1"/>
        <c:majorTickMark val="none"/>
        <c:minorTickMark val="none"/>
        <c:tickLblPos val="nextTo"/>
        <c:crossAx val="461231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PROPORCION DE ACCIDENTES DE TRABAJO MORTALES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'AT MORTALES'!$D$26:$O$26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 MORTALES'!$D$29:$O$29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B49-493A-AC62-07BD87A19B29}"/>
            </c:ext>
          </c:extLst>
        </c:ser>
        <c:ser>
          <c:idx val="1"/>
          <c:order val="1"/>
          <c:invertIfNegative val="0"/>
          <c:cat>
            <c:strRef>
              <c:f>'AT MORTALES'!$D$26:$O$26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 MORTALES'!$D$30:$O$30</c:f>
              <c:numCache>
                <c:formatCode>0%</c:formatCode>
                <c:ptCount val="12"/>
              </c:numCache>
            </c:numRef>
          </c:val>
          <c:extLst>
            <c:ext xmlns:c16="http://schemas.microsoft.com/office/drawing/2014/chart" uri="{C3380CC4-5D6E-409C-BE32-E72D297353CC}">
              <c16:uniqueId val="{00000001-FB49-493A-AC62-07BD87A19B29}"/>
            </c:ext>
          </c:extLst>
        </c:ser>
        <c:dLbls>
          <c:showLegendKey val="0"/>
          <c:showVal val="0"/>
          <c:showCatName val="0"/>
          <c:showSerName val="0"/>
          <c:showPercent val="0"/>
          <c:showBubbleSize val="0"/>
        </c:dLbls>
        <c:gapWidth val="150"/>
        <c:shape val="box"/>
        <c:axId val="289078608"/>
        <c:axId val="289080240"/>
        <c:axId val="0"/>
      </c:bar3DChart>
      <c:catAx>
        <c:axId val="289078608"/>
        <c:scaling>
          <c:orientation val="minMax"/>
        </c:scaling>
        <c:delete val="0"/>
        <c:axPos val="b"/>
        <c:numFmt formatCode="General" sourceLinked="0"/>
        <c:majorTickMark val="none"/>
        <c:minorTickMark val="none"/>
        <c:tickLblPos val="nextTo"/>
        <c:txPr>
          <a:bodyPr/>
          <a:lstStyle/>
          <a:p>
            <a:pPr>
              <a:defRPr sz="1200"/>
            </a:pPr>
            <a:endParaRPr lang="es-CO"/>
          </a:p>
        </c:txPr>
        <c:crossAx val="289080240"/>
        <c:crosses val="autoZero"/>
        <c:auto val="1"/>
        <c:lblAlgn val="ctr"/>
        <c:lblOffset val="100"/>
        <c:noMultiLvlLbl val="0"/>
      </c:catAx>
      <c:valAx>
        <c:axId val="289080240"/>
        <c:scaling>
          <c:orientation val="minMax"/>
        </c:scaling>
        <c:delete val="0"/>
        <c:axPos val="l"/>
        <c:majorGridlines/>
        <c:numFmt formatCode="0%" sourceLinked="1"/>
        <c:majorTickMark val="none"/>
        <c:minorTickMark val="none"/>
        <c:tickLblPos val="nextTo"/>
        <c:crossAx val="28907860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r>
              <a:rPr lang="es-CO" sz="1800" b="1" i="0" baseline="0">
                <a:effectLst/>
              </a:rPr>
              <a:t>PREVALENCIA DE ENFERMEDAD LABORAL</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PREVALENCIA!$D$26:$O$26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PREVALENCIA!$D$29:$O$29</c:f>
              <c:numCache>
                <c:formatCode>_(* #,##0_);_(* \(#,##0\);_(* "-"_);_(@_)</c:formatCode>
                <c:ptCount val="12"/>
                <c:pt idx="0">
                  <c:v>2010.0502512562814</c:v>
                </c:pt>
                <c:pt idx="1">
                  <c:v>2013.4228187919462</c:v>
                </c:pt>
                <c:pt idx="2">
                  <c:v>2000</c:v>
                </c:pt>
                <c:pt idx="3">
                  <c:v>1996.6722129783693</c:v>
                </c:pt>
                <c:pt idx="4">
                  <c:v>1996.6722129783693</c:v>
                </c:pt>
                <c:pt idx="5">
                  <c:v>1990.049751243781</c:v>
                </c:pt>
                <c:pt idx="6">
                  <c:v>2013.4228187919462</c:v>
                </c:pt>
                <c:pt idx="7">
                  <c:v>0</c:v>
                </c:pt>
                <c:pt idx="8">
                  <c:v>0</c:v>
                </c:pt>
                <c:pt idx="9">
                  <c:v>0</c:v>
                </c:pt>
                <c:pt idx="10">
                  <c:v>0</c:v>
                </c:pt>
                <c:pt idx="11">
                  <c:v>0</c:v>
                </c:pt>
              </c:numCache>
            </c:numRef>
          </c:val>
          <c:extLst>
            <c:ext xmlns:c16="http://schemas.microsoft.com/office/drawing/2014/chart" uri="{C3380CC4-5D6E-409C-BE32-E72D297353CC}">
              <c16:uniqueId val="{00000000-618C-4F17-8F58-A0B67A202C5E}"/>
            </c:ext>
          </c:extLst>
        </c:ser>
        <c:ser>
          <c:idx val="1"/>
          <c:order val="1"/>
          <c:invertIfNegative val="0"/>
          <c:cat>
            <c:strRef>
              <c:f>PREVALENCIA!$D$26:$O$26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PREVALENCIA!$D$30:$O$30</c:f>
              <c:numCache>
                <c:formatCode>_(* #,##0_);_(* \(#,##0\);_(* "-"_);_(@_)</c:formatCode>
                <c:ptCount val="12"/>
              </c:numCache>
            </c:numRef>
          </c:val>
          <c:extLst>
            <c:ext xmlns:c16="http://schemas.microsoft.com/office/drawing/2014/chart" uri="{C3380CC4-5D6E-409C-BE32-E72D297353CC}">
              <c16:uniqueId val="{00000001-618C-4F17-8F58-A0B67A202C5E}"/>
            </c:ext>
          </c:extLst>
        </c:ser>
        <c:dLbls>
          <c:showLegendKey val="0"/>
          <c:showVal val="0"/>
          <c:showCatName val="0"/>
          <c:showSerName val="0"/>
          <c:showPercent val="0"/>
          <c:showBubbleSize val="0"/>
        </c:dLbls>
        <c:gapWidth val="150"/>
        <c:shape val="box"/>
        <c:axId val="289075888"/>
        <c:axId val="289080784"/>
        <c:axId val="0"/>
      </c:bar3DChart>
      <c:catAx>
        <c:axId val="289075888"/>
        <c:scaling>
          <c:orientation val="minMax"/>
        </c:scaling>
        <c:delete val="0"/>
        <c:axPos val="b"/>
        <c:numFmt formatCode="General" sourceLinked="0"/>
        <c:majorTickMark val="none"/>
        <c:minorTickMark val="none"/>
        <c:tickLblPos val="nextTo"/>
        <c:txPr>
          <a:bodyPr/>
          <a:lstStyle/>
          <a:p>
            <a:pPr>
              <a:defRPr sz="1200"/>
            </a:pPr>
            <a:endParaRPr lang="es-CO"/>
          </a:p>
        </c:txPr>
        <c:crossAx val="289080784"/>
        <c:crosses val="autoZero"/>
        <c:auto val="1"/>
        <c:lblAlgn val="ctr"/>
        <c:lblOffset val="100"/>
        <c:noMultiLvlLbl val="0"/>
      </c:catAx>
      <c:valAx>
        <c:axId val="289080784"/>
        <c:scaling>
          <c:orientation val="minMax"/>
        </c:scaling>
        <c:delete val="0"/>
        <c:axPos val="l"/>
        <c:majorGridlines/>
        <c:numFmt formatCode="_(* #,##0_);_(* \(#,##0\);_(* &quot;-&quot;_);_(@_)" sourceLinked="1"/>
        <c:majorTickMark val="none"/>
        <c:minorTickMark val="none"/>
        <c:tickLblPos val="nextTo"/>
        <c:crossAx val="28907588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r>
              <a:rPr lang="es-CO" sz="1800" b="1" i="0" baseline="0">
                <a:effectLst/>
              </a:rPr>
              <a:t>INCIDENCIA DE ENFERMEDAD LABORAL</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INCIDENCIA!$D$26:$O$26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INCIDENCIA!$D$29:$O$29</c:f>
              <c:numCache>
                <c:formatCode>0.00000</c:formatCode>
                <c:ptCount val="12"/>
                <c:pt idx="0">
                  <c:v>0</c:v>
                </c:pt>
                <c:pt idx="1">
                  <c:v>0</c:v>
                </c:pt>
                <c:pt idx="2">
                  <c:v>0</c:v>
                </c:pt>
                <c:pt idx="3">
                  <c:v>0.16638935108153077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764-4426-8A53-C9F7FA9C4335}"/>
            </c:ext>
          </c:extLst>
        </c:ser>
        <c:ser>
          <c:idx val="1"/>
          <c:order val="1"/>
          <c:invertIfNegative val="0"/>
          <c:cat>
            <c:strRef>
              <c:f>INCIDENCIA!$D$26:$O$26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INCIDENCIA!$D$30:$O$30</c:f>
              <c:numCache>
                <c:formatCode>0.00000</c:formatCode>
                <c:ptCount val="12"/>
              </c:numCache>
            </c:numRef>
          </c:val>
          <c:extLst>
            <c:ext xmlns:c16="http://schemas.microsoft.com/office/drawing/2014/chart" uri="{C3380CC4-5D6E-409C-BE32-E72D297353CC}">
              <c16:uniqueId val="{00000001-D764-4426-8A53-C9F7FA9C4335}"/>
            </c:ext>
          </c:extLst>
        </c:ser>
        <c:dLbls>
          <c:showLegendKey val="0"/>
          <c:showVal val="0"/>
          <c:showCatName val="0"/>
          <c:showSerName val="0"/>
          <c:showPercent val="0"/>
          <c:showBubbleSize val="0"/>
        </c:dLbls>
        <c:gapWidth val="150"/>
        <c:shape val="box"/>
        <c:axId val="289078064"/>
        <c:axId val="289086768"/>
        <c:axId val="0"/>
      </c:bar3DChart>
      <c:catAx>
        <c:axId val="289078064"/>
        <c:scaling>
          <c:orientation val="minMax"/>
        </c:scaling>
        <c:delete val="0"/>
        <c:axPos val="b"/>
        <c:numFmt formatCode="General" sourceLinked="0"/>
        <c:majorTickMark val="none"/>
        <c:minorTickMark val="none"/>
        <c:tickLblPos val="nextTo"/>
        <c:txPr>
          <a:bodyPr/>
          <a:lstStyle/>
          <a:p>
            <a:pPr>
              <a:defRPr sz="1200"/>
            </a:pPr>
            <a:endParaRPr lang="es-CO"/>
          </a:p>
        </c:txPr>
        <c:crossAx val="289086768"/>
        <c:crosses val="autoZero"/>
        <c:auto val="1"/>
        <c:lblAlgn val="ctr"/>
        <c:lblOffset val="100"/>
        <c:noMultiLvlLbl val="0"/>
      </c:catAx>
      <c:valAx>
        <c:axId val="289086768"/>
        <c:scaling>
          <c:orientation val="minMax"/>
        </c:scaling>
        <c:delete val="0"/>
        <c:axPos val="l"/>
        <c:majorGridlines/>
        <c:numFmt formatCode="0.00000" sourceLinked="1"/>
        <c:majorTickMark val="none"/>
        <c:minorTickMark val="none"/>
        <c:tickLblPos val="nextTo"/>
        <c:crossAx val="28907806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r>
              <a:rPr lang="es-CO" sz="1800" b="1" i="0" baseline="0">
                <a:effectLst/>
              </a:rPr>
              <a:t>AUSENTISMO POR CAUSA MEDICA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 lastClr="FFFFFF"/>
                </a:solidFill>
                <a:latin typeface="+mn-lt"/>
                <a:ea typeface="+mn-ea"/>
                <a:cs typeface="+mn-cs"/>
              </a:defRPr>
            </a:pP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AUSENTISMO!$D$26:$O$26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AUSENTISMO!$D$29:$O$29</c:f>
              <c:numCache>
                <c:formatCode>0.00000</c:formatCode>
                <c:ptCount val="12"/>
                <c:pt idx="0">
                  <c:v>1.5155140783281487</c:v>
                </c:pt>
                <c:pt idx="1">
                  <c:v>2.6929530201342282</c:v>
                </c:pt>
                <c:pt idx="2">
                  <c:v>3.5666666666666664</c:v>
                </c:pt>
                <c:pt idx="3">
                  <c:v>1.8885191347753745</c:v>
                </c:pt>
                <c:pt idx="4">
                  <c:v>2.9723188625018908</c:v>
                </c:pt>
                <c:pt idx="5">
                  <c:v>3.3904551317486638</c:v>
                </c:pt>
                <c:pt idx="6">
                  <c:v>1.0906040268456376</c:v>
                </c:pt>
                <c:pt idx="7">
                  <c:v>0</c:v>
                </c:pt>
                <c:pt idx="8">
                  <c:v>0</c:v>
                </c:pt>
                <c:pt idx="9">
                  <c:v>0</c:v>
                </c:pt>
                <c:pt idx="10">
                  <c:v>0</c:v>
                </c:pt>
                <c:pt idx="11">
                  <c:v>0</c:v>
                </c:pt>
              </c:numCache>
            </c:numRef>
          </c:val>
          <c:extLst>
            <c:ext xmlns:c16="http://schemas.microsoft.com/office/drawing/2014/chart" uri="{C3380CC4-5D6E-409C-BE32-E72D297353CC}">
              <c16:uniqueId val="{00000000-94AE-406C-8F67-F254D520483D}"/>
            </c:ext>
          </c:extLst>
        </c:ser>
        <c:ser>
          <c:idx val="1"/>
          <c:order val="1"/>
          <c:invertIfNegative val="0"/>
          <c:cat>
            <c:strRef>
              <c:f>AUSENTISMO!$D$26:$O$26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AUSENTISMO!$D$30:$O$30</c:f>
              <c:numCache>
                <c:formatCode>0.00000</c:formatCode>
                <c:ptCount val="12"/>
              </c:numCache>
            </c:numRef>
          </c:val>
          <c:extLst>
            <c:ext xmlns:c16="http://schemas.microsoft.com/office/drawing/2014/chart" uri="{C3380CC4-5D6E-409C-BE32-E72D297353CC}">
              <c16:uniqueId val="{00000001-94AE-406C-8F67-F254D520483D}"/>
            </c:ext>
          </c:extLst>
        </c:ser>
        <c:dLbls>
          <c:showLegendKey val="0"/>
          <c:showVal val="0"/>
          <c:showCatName val="0"/>
          <c:showSerName val="0"/>
          <c:showPercent val="0"/>
          <c:showBubbleSize val="0"/>
        </c:dLbls>
        <c:gapWidth val="150"/>
        <c:shape val="box"/>
        <c:axId val="289081328"/>
        <c:axId val="289081872"/>
        <c:axId val="0"/>
      </c:bar3DChart>
      <c:catAx>
        <c:axId val="289081328"/>
        <c:scaling>
          <c:orientation val="minMax"/>
        </c:scaling>
        <c:delete val="0"/>
        <c:axPos val="b"/>
        <c:numFmt formatCode="General" sourceLinked="0"/>
        <c:majorTickMark val="none"/>
        <c:minorTickMark val="none"/>
        <c:tickLblPos val="nextTo"/>
        <c:txPr>
          <a:bodyPr/>
          <a:lstStyle/>
          <a:p>
            <a:pPr>
              <a:defRPr sz="1200"/>
            </a:pPr>
            <a:endParaRPr lang="es-CO"/>
          </a:p>
        </c:txPr>
        <c:crossAx val="289081872"/>
        <c:crosses val="autoZero"/>
        <c:auto val="1"/>
        <c:lblAlgn val="ctr"/>
        <c:lblOffset val="100"/>
        <c:noMultiLvlLbl val="0"/>
      </c:catAx>
      <c:valAx>
        <c:axId val="289081872"/>
        <c:scaling>
          <c:orientation val="minMax"/>
        </c:scaling>
        <c:delete val="0"/>
        <c:axPos val="l"/>
        <c:majorGridlines/>
        <c:numFmt formatCode="0.00000" sourceLinked="1"/>
        <c:majorTickMark val="none"/>
        <c:minorTickMark val="none"/>
        <c:tickLblPos val="nextTo"/>
        <c:crossAx val="2890813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7</xdr:row>
      <xdr:rowOff>662782</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79</xdr:row>
      <xdr:rowOff>168373</xdr:rowOff>
    </xdr:from>
    <xdr:to>
      <xdr:col>22</xdr:col>
      <xdr:colOff>530934</xdr:colOff>
      <xdr:row>86</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69</xdr:row>
      <xdr:rowOff>161586</xdr:rowOff>
    </xdr:from>
    <xdr:to>
      <xdr:col>14</xdr:col>
      <xdr:colOff>365125</xdr:colOff>
      <xdr:row>77</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5523149"/>
          <a:ext cx="4302142"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Legislación nacional,  FURAT - FUREL ARL , GTC 45:2012, NTC</a:t>
            </a:r>
            <a:r>
              <a:rPr lang="es-CO" sz="1100" i="1" baseline="0">
                <a:solidFill>
                  <a:schemeClr val="dk1"/>
                </a:solidFill>
                <a:effectLst/>
                <a:latin typeface="+mn-lt"/>
                <a:ea typeface="+mn-ea"/>
                <a:cs typeface="+mn-cs"/>
              </a:rPr>
              <a:t> 45001</a:t>
            </a:r>
            <a:r>
              <a:rPr lang="es-CO" sz="1100" i="1" baseline="0">
                <a:solidFill>
                  <a:schemeClr val="accent6">
                    <a:lumMod val="75000"/>
                  </a:schemeClr>
                </a:solidFill>
                <a:latin typeface="+mn-lt"/>
                <a:ea typeface="+mn-ea"/>
                <a:cs typeface="+mn-cs"/>
              </a:rPr>
              <a:t>.</a:t>
            </a:r>
            <a:endParaRPr lang="es-CO" sz="1100" i="1">
              <a:solidFill>
                <a:schemeClr val="accent6">
                  <a:lumMod val="75000"/>
                </a:schemeClr>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69</xdr:row>
      <xdr:rowOff>181695</xdr:rowOff>
    </xdr:from>
    <xdr:to>
      <xdr:col>18</xdr:col>
      <xdr:colOff>1825624</xdr:colOff>
      <xdr:row>77</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66980" y="35543258"/>
          <a:ext cx="4169582"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dk1"/>
                </a:solidFill>
                <a:effectLst/>
                <a:latin typeface="+mn-lt"/>
                <a:ea typeface="+mn-ea"/>
                <a:cs typeface="+mn-cs"/>
              </a:rPr>
              <a:t>Aplicativo</a:t>
            </a:r>
            <a:r>
              <a:rPr lang="es-CO" sz="1100" i="1" baseline="0">
                <a:solidFill>
                  <a:schemeClr val="dk1"/>
                </a:solidFill>
                <a:effectLst/>
                <a:latin typeface="+mn-lt"/>
                <a:ea typeface="+mn-ea"/>
                <a:cs typeface="+mn-cs"/>
              </a:rPr>
              <a:t> HEINSOHN SST- SIC</a:t>
            </a:r>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69</xdr:row>
      <xdr:rowOff>191224</xdr:rowOff>
    </xdr:from>
    <xdr:to>
      <xdr:col>24</xdr:col>
      <xdr:colOff>238125</xdr:colOff>
      <xdr:row>77</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762819" y="35552787"/>
          <a:ext cx="4418025"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dk1"/>
                </a:solidFill>
                <a:effectLst/>
                <a:latin typeface="+mn-lt"/>
                <a:ea typeface="+mn-ea"/>
                <a:cs typeface="+mn-cs"/>
              </a:rPr>
              <a:t>SIGI.</a:t>
            </a:r>
            <a:endParaRPr lang="es-CO">
              <a:effectLst/>
            </a:endParaRPr>
          </a:p>
          <a:p>
            <a:r>
              <a:rPr lang="es-CO" sz="1100" i="1">
                <a:solidFill>
                  <a:schemeClr val="dk1"/>
                </a:solidFill>
                <a:effectLst/>
                <a:latin typeface="+mn-lt"/>
                <a:ea typeface="+mn-ea"/>
                <a:cs typeface="+mn-cs"/>
              </a:rPr>
              <a:t>Sistema de Trámitesc</a:t>
            </a:r>
          </a:p>
          <a:p>
            <a:r>
              <a:rPr lang="es-CO" sz="1100" i="1">
                <a:solidFill>
                  <a:schemeClr val="dk1"/>
                </a:solidFill>
                <a:effectLst/>
                <a:latin typeface="+mn-lt"/>
                <a:ea typeface="+mn-ea"/>
                <a:cs typeface="+mn-cs"/>
              </a:rPr>
              <a:t>Módulo SST</a:t>
            </a:r>
            <a:r>
              <a:rPr lang="es-CO" sz="1100" i="1" baseline="0">
                <a:solidFill>
                  <a:schemeClr val="dk1"/>
                </a:solidFill>
                <a:effectLst/>
                <a:latin typeface="+mn-lt"/>
                <a:ea typeface="+mn-ea"/>
                <a:cs typeface="+mn-cs"/>
              </a:rPr>
              <a:t> en el sistema Heinsohn</a:t>
            </a:r>
            <a:endParaRPr lang="es-CO">
              <a:effectLst/>
            </a:endParaRP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79</xdr:row>
      <xdr:rowOff>91740</xdr:rowOff>
    </xdr:from>
    <xdr:to>
      <xdr:col>15</xdr:col>
      <xdr:colOff>9525</xdr:colOff>
      <xdr:row>87</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37358303"/>
          <a:ext cx="4314048"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N/A</a:t>
            </a:r>
          </a:p>
          <a:p>
            <a:pPr algn="ct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83</xdr:row>
      <xdr:rowOff>50993</xdr:rowOff>
    </xdr:from>
    <xdr:to>
      <xdr:col>15</xdr:col>
      <xdr:colOff>741</xdr:colOff>
      <xdr:row>84</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80</xdr:row>
      <xdr:rowOff>59532</xdr:rowOff>
    </xdr:from>
    <xdr:to>
      <xdr:col>18</xdr:col>
      <xdr:colOff>1845468</xdr:colOff>
      <xdr:row>86</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53500" y="37516595"/>
          <a:ext cx="4202906"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18</xdr:col>
      <xdr:colOff>2333620</xdr:colOff>
      <xdr:row>7</xdr:row>
      <xdr:rowOff>51955</xdr:rowOff>
    </xdr:from>
    <xdr:to>
      <xdr:col>19</xdr:col>
      <xdr:colOff>358479</xdr:colOff>
      <xdr:row>7</xdr:row>
      <xdr:rowOff>464774</xdr:rowOff>
    </xdr:to>
    <xdr:pic>
      <xdr:nvPicPr>
        <xdr:cNvPr id="33" name="Gráfico 15" descr="Flecha: recto">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3630270" y="2023630"/>
          <a:ext cx="406109" cy="410437"/>
        </a:xfrm>
        <a:prstGeom prst="rect">
          <a:avLst/>
        </a:prstGeom>
      </xdr:spPr>
    </xdr:pic>
    <xdr:clientData/>
  </xdr:twoCellAnchor>
  <xdr:oneCellAnchor>
    <xdr:from>
      <xdr:col>4</xdr:col>
      <xdr:colOff>847725</xdr:colOff>
      <xdr:row>29</xdr:row>
      <xdr:rowOff>0</xdr:rowOff>
    </xdr:from>
    <xdr:ext cx="0" cy="342900"/>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42900"/>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232834"/>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52425"/>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52425"/>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1" name="Picture 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2" name="Picture 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269421"/>
    <xdr:pic>
      <xdr:nvPicPr>
        <xdr:cNvPr id="73" name="Picture 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232834"/>
    <xdr:pic>
      <xdr:nvPicPr>
        <xdr:cNvPr id="74" name="Picture 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5" name="Picture 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6" name="Picture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7" name="Picture 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8" name="Picture 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79" name="Picture 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0" name="Picture 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1" name="Picture 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2" name="Picture 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3" name="Picture 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4" name="Picture 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5" name="Picture 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6" name="Picture 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7" name="Picture 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8" name="Picture 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89" name="Picture 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383721"/>
    <xdr:pic>
      <xdr:nvPicPr>
        <xdr:cNvPr id="90" name="Picture 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29</xdr:row>
      <xdr:rowOff>0</xdr:rowOff>
    </xdr:from>
    <xdr:ext cx="0" cy="269421"/>
    <xdr:pic>
      <xdr:nvPicPr>
        <xdr:cNvPr id="91" name="Picture 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4868525"/>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2" name="Picture 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3" name="Picture 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4" name="Picture 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5" name="Picture 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6" name="Picture 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7" name="Picture 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8" name="Picture 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99" name="Picture 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0" name="Picture 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1" name="Picture 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2" name="Picture 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3" name="Picture 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4" name="Picture 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5" name="Picture 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42900"/>
    <xdr:pic>
      <xdr:nvPicPr>
        <xdr:cNvPr id="107" name="Picture 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232834"/>
    <xdr:pic>
      <xdr:nvPicPr>
        <xdr:cNvPr id="108" name="Picture 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52425"/>
    <xdr:pic>
      <xdr:nvPicPr>
        <xdr:cNvPr id="109" name="Picture 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52425"/>
    <xdr:pic>
      <xdr:nvPicPr>
        <xdr:cNvPr id="110" name="Picture 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1" name="Picture 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2" name="Picture 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3" name="Picture 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4" name="Picture 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5" name="Picture 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6" name="Picture 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7" name="Picture 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8" name="Picture 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19" name="Picture 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0" name="Picture 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1" name="Picture 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2" name="Picture 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3" name="Picture 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4" name="Picture 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5" name="Picture 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6" name="Picture 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269421"/>
    <xdr:pic>
      <xdr:nvPicPr>
        <xdr:cNvPr id="127" name="Picture 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232834"/>
    <xdr:pic>
      <xdr:nvPicPr>
        <xdr:cNvPr id="128" name="Picture 2">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29" name="Picture 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0" name="Picture 2">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1" name="Picture 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2" name="Picture 2">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3" name="Picture 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4" name="Picture 2">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5" name="Picture 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6" name="Picture 2">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7" name="Picture 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8" name="Picture 2">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39" name="Picture 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40" name="Picture 2">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41" name="Picture 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42" name="Picture 2">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43" name="Picture 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383721"/>
    <xdr:pic>
      <xdr:nvPicPr>
        <xdr:cNvPr id="144" name="Picture 2">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38</xdr:row>
      <xdr:rowOff>0</xdr:rowOff>
    </xdr:from>
    <xdr:ext cx="0" cy="269421"/>
    <xdr:pic>
      <xdr:nvPicPr>
        <xdr:cNvPr id="145" name="Picture 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00725" y="1743075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46" name="Picture 2">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47" name="Picture 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48" name="Picture 2">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49" name="Picture 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0" name="Picture 2">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1" name="Picture 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2" name="Picture 2">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3" name="Picture 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4" name="Picture 2">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5" name="Picture 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6" name="Picture 2">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7" name="Picture 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8" name="Picture 2">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59" name="Picture 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60" name="Picture 2">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42900"/>
    <xdr:pic>
      <xdr:nvPicPr>
        <xdr:cNvPr id="161" name="Picture 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62" name="Picture 2">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63" name="Picture 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52425"/>
    <xdr:pic>
      <xdr:nvPicPr>
        <xdr:cNvPr id="164" name="Picture 2">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65" name="Picture 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66" name="Picture 2">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67" name="Picture 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68" name="Picture 2">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69" name="Picture 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0" name="Picture 2">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1" name="Picture 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2" name="Picture 2">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3" name="Picture 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4" name="Picture 2">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5" name="Picture 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6" name="Picture 2">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7" name="Picture 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8" name="Picture 2">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79" name="Picture 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0" name="Picture 2">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81" name="Picture 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32834"/>
    <xdr:pic>
      <xdr:nvPicPr>
        <xdr:cNvPr id="182" name="Picture 2">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3" name="Picture 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4" name="Picture 2">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5" name="Picture 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6" name="Picture 2">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7" name="Picture 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8" name="Picture 2">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89" name="Picture 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0" name="Picture 2">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1" name="Picture 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2" name="Picture 2">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3" name="Picture 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4" name="Picture 2">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5" name="Picture 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6" name="Picture 2">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7" name="Picture 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383721"/>
    <xdr:pic>
      <xdr:nvPicPr>
        <xdr:cNvPr id="198" name="Picture 2">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25</xdr:row>
      <xdr:rowOff>0</xdr:rowOff>
    </xdr:from>
    <xdr:ext cx="0" cy="269421"/>
    <xdr:pic>
      <xdr:nvPicPr>
        <xdr:cNvPr id="199" name="Picture 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2537281"/>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0" name="Picture 2">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1" name="Picture 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2" name="Picture 2">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3" name="Picture 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4" name="Picture 2">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5" name="Picture 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6" name="Picture 2">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7" name="Picture 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8" name="Picture 2">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09" name="Picture 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0" name="Picture 2">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1" name="Picture 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2" name="Picture 2">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3" name="Picture 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4" name="Picture 2">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42900"/>
    <xdr:pic>
      <xdr:nvPicPr>
        <xdr:cNvPr id="215" name="Picture 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232834"/>
    <xdr:pic>
      <xdr:nvPicPr>
        <xdr:cNvPr id="216" name="Picture 2">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52425"/>
    <xdr:pic>
      <xdr:nvPicPr>
        <xdr:cNvPr id="217" name="Picture 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52425"/>
    <xdr:pic>
      <xdr:nvPicPr>
        <xdr:cNvPr id="218" name="Picture 2">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19" name="Picture 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0" name="Picture 2">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1" name="Picture 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2" name="Picture 2">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3" name="Picture 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4" name="Picture 2">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5" name="Picture 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6" name="Picture 2">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7" name="Picture 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8" name="Picture 2">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29" name="Picture 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0" name="Picture 2">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1" name="Picture 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2" name="Picture 2">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3" name="Picture 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4" name="Picture 2">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269421"/>
    <xdr:pic>
      <xdr:nvPicPr>
        <xdr:cNvPr id="235" name="Picture 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232834"/>
    <xdr:pic>
      <xdr:nvPicPr>
        <xdr:cNvPr id="236" name="Picture 2">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7" name="Picture 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8" name="Picture 2">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39" name="Picture 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0" name="Picture 2">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1" name="Picture 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2" name="Picture 2">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3" name="Picture 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4" name="Picture 2">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5" name="Picture 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6" name="Picture 2">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7" name="Picture 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8" name="Picture 2">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49" name="Picture 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50" name="Picture 2">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51" name="Picture 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383721"/>
    <xdr:pic>
      <xdr:nvPicPr>
        <xdr:cNvPr id="252" name="Picture 2">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42</xdr:row>
      <xdr:rowOff>0</xdr:rowOff>
    </xdr:from>
    <xdr:ext cx="0" cy="269421"/>
    <xdr:pic>
      <xdr:nvPicPr>
        <xdr:cNvPr id="253" name="Picture 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14299406"/>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4" name="Picture 2">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5" name="Picture 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6" name="Picture 2">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7" name="Picture 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8" name="Picture 2">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59" name="Picture 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0" name="Picture 2">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1" name="Picture 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2" name="Picture 2">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3" name="Picture 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4" name="Picture 2">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5" name="Picture 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6" name="Picture 2">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7" name="Picture 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8" name="Picture 2">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42900"/>
    <xdr:pic>
      <xdr:nvPicPr>
        <xdr:cNvPr id="269" name="Picture 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232834"/>
    <xdr:pic>
      <xdr:nvPicPr>
        <xdr:cNvPr id="270" name="Picture 2">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52425"/>
    <xdr:pic>
      <xdr:nvPicPr>
        <xdr:cNvPr id="271" name="Picture 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52425"/>
    <xdr:pic>
      <xdr:nvPicPr>
        <xdr:cNvPr id="272" name="Picture 2">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3" name="Picture 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4" name="Picture 2">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5" name="Picture 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6" name="Picture 2">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7" name="Picture 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8" name="Picture 2">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79" name="Picture 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0" name="Picture 2">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1" name="Picture 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2" name="Picture 2">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3" name="Picture 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4" name="Picture 2">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5" name="Picture 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6" name="Picture 2">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7" name="Picture 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88" name="Picture 2">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269421"/>
    <xdr:pic>
      <xdr:nvPicPr>
        <xdr:cNvPr id="289" name="Picture 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232834"/>
    <xdr:pic>
      <xdr:nvPicPr>
        <xdr:cNvPr id="290" name="Picture 2">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1" name="Picture 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2" name="Picture 2">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3" name="Picture 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4" name="Picture 2">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5" name="Picture 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6" name="Picture 2">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7" name="Picture 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8" name="Picture 2">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299" name="Picture 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0" name="Picture 2">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1" name="Picture 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2" name="Picture 2">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3" name="Picture 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4" name="Picture 2">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5" name="Picture 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383721"/>
    <xdr:pic>
      <xdr:nvPicPr>
        <xdr:cNvPr id="306" name="Picture 2">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383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33</xdr:row>
      <xdr:rowOff>0</xdr:rowOff>
    </xdr:from>
    <xdr:ext cx="0" cy="269421"/>
    <xdr:pic>
      <xdr:nvPicPr>
        <xdr:cNvPr id="307" name="Picture 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19600" y="14859000"/>
          <a:ext cx="0" cy="269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232939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232939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232939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232939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232939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31</xdr:row>
      <xdr:rowOff>47625</xdr:rowOff>
    </xdr:from>
    <xdr:to>
      <xdr:col>8</xdr:col>
      <xdr:colOff>825500</xdr:colOff>
      <xdr:row>68</xdr:row>
      <xdr:rowOff>47625</xdr:rowOff>
    </xdr:to>
    <xdr:graphicFrame macro="">
      <xdr:nvGraphicFramePr>
        <xdr:cNvPr id="3" name="5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driguezl/Desktop/SGSST/SIGI/Caracterizaciones/2019/Caracterizacion%20SC04%20V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INDICADOR (2)"/>
      <sheetName val="INDICADOR (3)"/>
      <sheetName val="INDICADOR (4)"/>
      <sheetName val="INDICADOR (5)"/>
      <sheetName val="INDICADOR (6)"/>
      <sheetName val="INDICADOR (7)"/>
      <sheetName val="INDICADOR (8)"/>
      <sheetName val="Listas desplegables"/>
    </sheetNames>
    <sheetDataSet>
      <sheetData sheetId="0">
        <row r="7">
          <cell r="U7" t="str">
            <v>Eficacia</v>
          </cell>
        </row>
      </sheetData>
      <sheetData sheetId="1"/>
      <sheetData sheetId="2"/>
      <sheetData sheetId="3"/>
      <sheetData sheetId="4"/>
      <sheetData sheetId="5"/>
      <sheetData sheetId="6"/>
      <sheetData sheetId="7"/>
      <sheetData sheetId="8"/>
      <sheetData sheetId="9">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90"/>
  <sheetViews>
    <sheetView showGridLines="0" tabSelected="1" view="pageBreakPreview" zoomScale="80" zoomScaleNormal="80" zoomScaleSheetLayoutView="80" workbookViewId="0">
      <selection activeCell="AC9" sqref="AC9"/>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72"/>
      <c r="B1" s="273"/>
      <c r="C1" s="273"/>
      <c r="D1" s="273"/>
      <c r="E1" s="274"/>
      <c r="F1" s="273" t="s">
        <v>0</v>
      </c>
      <c r="G1" s="273"/>
      <c r="H1" s="273"/>
      <c r="I1" s="273"/>
      <c r="J1" s="273"/>
      <c r="K1" s="273"/>
      <c r="L1" s="273"/>
      <c r="M1" s="273"/>
      <c r="N1" s="273"/>
      <c r="O1" s="273"/>
      <c r="P1" s="273"/>
      <c r="Q1" s="273"/>
      <c r="R1" s="273"/>
      <c r="S1" s="273"/>
      <c r="T1" s="273"/>
      <c r="U1" s="273"/>
      <c r="V1" s="273"/>
      <c r="W1" s="281" t="s">
        <v>242</v>
      </c>
      <c r="X1" s="282"/>
      <c r="Y1" s="63" t="s">
        <v>248</v>
      </c>
    </row>
    <row r="2" spans="1:25" ht="29.25" customHeight="1" x14ac:dyDescent="0.25">
      <c r="A2" s="275"/>
      <c r="B2" s="276"/>
      <c r="C2" s="276"/>
      <c r="D2" s="276"/>
      <c r="E2" s="277"/>
      <c r="F2" s="276"/>
      <c r="G2" s="276"/>
      <c r="H2" s="276"/>
      <c r="I2" s="276"/>
      <c r="J2" s="276"/>
      <c r="K2" s="276"/>
      <c r="L2" s="276"/>
      <c r="M2" s="276"/>
      <c r="N2" s="276"/>
      <c r="O2" s="276"/>
      <c r="P2" s="276"/>
      <c r="Q2" s="276"/>
      <c r="R2" s="276"/>
      <c r="S2" s="276"/>
      <c r="T2" s="276"/>
      <c r="U2" s="276"/>
      <c r="V2" s="276"/>
      <c r="W2" s="283" t="s">
        <v>243</v>
      </c>
      <c r="X2" s="284"/>
      <c r="Y2" s="64">
        <v>2</v>
      </c>
    </row>
    <row r="3" spans="1:25" ht="33" customHeight="1" x14ac:dyDescent="0.25">
      <c r="A3" s="278"/>
      <c r="B3" s="279"/>
      <c r="C3" s="279"/>
      <c r="D3" s="279"/>
      <c r="E3" s="280"/>
      <c r="F3" s="279"/>
      <c r="G3" s="279"/>
      <c r="H3" s="279"/>
      <c r="I3" s="279"/>
      <c r="J3" s="279"/>
      <c r="K3" s="279"/>
      <c r="L3" s="279"/>
      <c r="M3" s="279"/>
      <c r="N3" s="279"/>
      <c r="O3" s="279"/>
      <c r="P3" s="279"/>
      <c r="Q3" s="279"/>
      <c r="R3" s="279"/>
      <c r="S3" s="279"/>
      <c r="T3" s="279"/>
      <c r="U3" s="279"/>
      <c r="V3" s="279"/>
      <c r="W3" s="283" t="s">
        <v>244</v>
      </c>
      <c r="X3" s="284"/>
      <c r="Y3" s="158">
        <v>43725</v>
      </c>
    </row>
    <row r="4" spans="1:25" ht="11.25" customHeight="1" x14ac:dyDescent="0.25">
      <c r="A4" s="231"/>
      <c r="B4" s="232"/>
      <c r="C4" s="232"/>
      <c r="D4" s="232"/>
      <c r="E4" s="232"/>
      <c r="F4" s="232"/>
      <c r="G4" s="232"/>
      <c r="H4" s="232"/>
      <c r="I4" s="232"/>
      <c r="J4" s="232"/>
      <c r="K4" s="232"/>
      <c r="L4" s="232"/>
      <c r="M4" s="232"/>
      <c r="N4" s="232"/>
      <c r="O4" s="232"/>
      <c r="P4" s="232"/>
      <c r="Q4" s="232"/>
      <c r="R4" s="232"/>
      <c r="S4" s="232"/>
      <c r="T4" s="232"/>
      <c r="U4" s="232"/>
      <c r="V4" s="232"/>
      <c r="W4" s="232"/>
      <c r="X4" s="232"/>
      <c r="Y4" s="233"/>
    </row>
    <row r="5" spans="1:25" ht="21.2" customHeight="1" x14ac:dyDescent="0.25">
      <c r="A5" s="234"/>
      <c r="B5" s="235"/>
      <c r="C5" s="242" t="s">
        <v>44</v>
      </c>
      <c r="D5" s="47"/>
      <c r="E5" s="244" t="s">
        <v>1</v>
      </c>
      <c r="F5" s="244"/>
      <c r="G5" s="295"/>
      <c r="H5" s="222" t="s">
        <v>2</v>
      </c>
      <c r="I5" s="187"/>
      <c r="J5" s="187"/>
      <c r="K5" s="187"/>
      <c r="L5" s="187"/>
      <c r="M5" s="187"/>
      <c r="N5" s="188"/>
      <c r="O5" s="226"/>
      <c r="P5" s="204" t="s">
        <v>59</v>
      </c>
      <c r="Q5" s="205"/>
      <c r="R5" s="205"/>
      <c r="S5" s="206"/>
      <c r="T5" s="298"/>
      <c r="U5" s="222" t="s">
        <v>14</v>
      </c>
      <c r="V5" s="187"/>
      <c r="W5" s="187"/>
      <c r="X5" s="187"/>
      <c r="Y5" s="252"/>
    </row>
    <row r="6" spans="1:25" ht="15.75" customHeight="1" x14ac:dyDescent="0.25">
      <c r="A6" s="234"/>
      <c r="B6" s="235"/>
      <c r="C6" s="243"/>
      <c r="D6" s="47"/>
      <c r="E6" s="245"/>
      <c r="F6" s="245"/>
      <c r="G6" s="296"/>
      <c r="H6" s="222"/>
      <c r="I6" s="187"/>
      <c r="J6" s="187"/>
      <c r="K6" s="187"/>
      <c r="L6" s="187"/>
      <c r="M6" s="187"/>
      <c r="N6" s="188"/>
      <c r="O6" s="226"/>
      <c r="P6" s="204"/>
      <c r="Q6" s="205"/>
      <c r="R6" s="205"/>
      <c r="S6" s="206"/>
      <c r="T6" s="298"/>
      <c r="U6" s="229" t="s">
        <v>19</v>
      </c>
      <c r="V6" s="230"/>
      <c r="W6" s="259" t="s">
        <v>20</v>
      </c>
      <c r="X6" s="259"/>
      <c r="Y6" s="260"/>
    </row>
    <row r="7" spans="1:25" ht="53.25" customHeight="1" x14ac:dyDescent="0.25">
      <c r="A7" s="234"/>
      <c r="B7" s="235"/>
      <c r="C7" s="249" t="s">
        <v>109</v>
      </c>
      <c r="D7" s="261"/>
      <c r="E7" s="262" t="str">
        <f>VLOOKUP(C7,'Listas desplegables'!D3:F46,2,0)</f>
        <v>Sistema Integral de Gestión</v>
      </c>
      <c r="F7" s="263"/>
      <c r="G7" s="296"/>
      <c r="H7" s="223" t="str">
        <f>+VLOOKUP(C7,'Listas desplegables'!D3:F46,3,0)</f>
        <v>Estratégico</v>
      </c>
      <c r="I7" s="224"/>
      <c r="J7" s="224"/>
      <c r="K7" s="224"/>
      <c r="L7" s="224"/>
      <c r="M7" s="224"/>
      <c r="N7" s="225"/>
      <c r="O7" s="226"/>
      <c r="P7" s="207" t="s">
        <v>421</v>
      </c>
      <c r="Q7" s="208"/>
      <c r="R7" s="208"/>
      <c r="S7" s="209"/>
      <c r="T7" s="298"/>
      <c r="U7" s="268" t="s">
        <v>303</v>
      </c>
      <c r="V7" s="269"/>
      <c r="W7" s="256" t="s">
        <v>325</v>
      </c>
      <c r="X7" s="257"/>
      <c r="Y7" s="258"/>
    </row>
    <row r="8" spans="1:25" ht="53.25" customHeight="1" x14ac:dyDescent="0.25">
      <c r="A8" s="234"/>
      <c r="B8" s="235"/>
      <c r="C8" s="250"/>
      <c r="D8" s="261"/>
      <c r="E8" s="264"/>
      <c r="F8" s="265"/>
      <c r="G8" s="296"/>
      <c r="H8" s="223"/>
      <c r="I8" s="224"/>
      <c r="J8" s="224"/>
      <c r="K8" s="224"/>
      <c r="L8" s="224"/>
      <c r="M8" s="224"/>
      <c r="N8" s="225"/>
      <c r="O8" s="226"/>
      <c r="P8" s="210"/>
      <c r="Q8" s="211"/>
      <c r="R8" s="211"/>
      <c r="S8" s="212"/>
      <c r="T8" s="298"/>
      <c r="U8" s="268" t="s">
        <v>303</v>
      </c>
      <c r="V8" s="269"/>
      <c r="W8" s="256" t="s">
        <v>326</v>
      </c>
      <c r="X8" s="257"/>
      <c r="Y8" s="258"/>
    </row>
    <row r="9" spans="1:25" ht="53.25" customHeight="1" x14ac:dyDescent="0.25">
      <c r="A9" s="234"/>
      <c r="B9" s="235"/>
      <c r="C9" s="250"/>
      <c r="D9" s="261"/>
      <c r="E9" s="264"/>
      <c r="F9" s="265"/>
      <c r="G9" s="296"/>
      <c r="H9" s="223"/>
      <c r="I9" s="224"/>
      <c r="J9" s="224"/>
      <c r="K9" s="224"/>
      <c r="L9" s="224"/>
      <c r="M9" s="224"/>
      <c r="N9" s="225"/>
      <c r="O9" s="226"/>
      <c r="P9" s="210"/>
      <c r="Q9" s="211"/>
      <c r="R9" s="211"/>
      <c r="S9" s="212"/>
      <c r="T9" s="298"/>
      <c r="U9" s="268" t="s">
        <v>303</v>
      </c>
      <c r="V9" s="269"/>
      <c r="W9" s="256" t="s">
        <v>327</v>
      </c>
      <c r="X9" s="257"/>
      <c r="Y9" s="258"/>
    </row>
    <row r="10" spans="1:25" ht="53.25" customHeight="1" x14ac:dyDescent="0.25">
      <c r="A10" s="234"/>
      <c r="B10" s="235"/>
      <c r="C10" s="250"/>
      <c r="D10" s="261"/>
      <c r="E10" s="264"/>
      <c r="F10" s="265"/>
      <c r="G10" s="296"/>
      <c r="H10" s="223"/>
      <c r="I10" s="224"/>
      <c r="J10" s="224"/>
      <c r="K10" s="224"/>
      <c r="L10" s="224"/>
      <c r="M10" s="224"/>
      <c r="N10" s="225"/>
      <c r="O10" s="226"/>
      <c r="P10" s="210"/>
      <c r="Q10" s="211"/>
      <c r="R10" s="211"/>
      <c r="S10" s="212"/>
      <c r="T10" s="298"/>
      <c r="U10" s="268" t="s">
        <v>303</v>
      </c>
      <c r="V10" s="269"/>
      <c r="W10" s="256" t="s">
        <v>328</v>
      </c>
      <c r="X10" s="257"/>
      <c r="Y10" s="258"/>
    </row>
    <row r="11" spans="1:25" ht="53.25" customHeight="1" x14ac:dyDescent="0.25">
      <c r="A11" s="234"/>
      <c r="B11" s="235"/>
      <c r="C11" s="250"/>
      <c r="D11" s="261"/>
      <c r="E11" s="264"/>
      <c r="F11" s="265"/>
      <c r="G11" s="297"/>
      <c r="H11" s="223"/>
      <c r="I11" s="224"/>
      <c r="J11" s="224"/>
      <c r="K11" s="224"/>
      <c r="L11" s="224"/>
      <c r="M11" s="224"/>
      <c r="N11" s="225"/>
      <c r="O11" s="226"/>
      <c r="P11" s="210"/>
      <c r="Q11" s="211"/>
      <c r="R11" s="211"/>
      <c r="S11" s="212"/>
      <c r="T11" s="298"/>
      <c r="U11" s="268" t="s">
        <v>303</v>
      </c>
      <c r="V11" s="269"/>
      <c r="W11" s="253" t="s">
        <v>329</v>
      </c>
      <c r="X11" s="254"/>
      <c r="Y11" s="255"/>
    </row>
    <row r="12" spans="1:25" ht="53.25" customHeight="1" x14ac:dyDescent="0.25">
      <c r="A12" s="234"/>
      <c r="B12" s="235"/>
      <c r="C12" s="250"/>
      <c r="D12" s="261"/>
      <c r="E12" s="264"/>
      <c r="F12" s="265"/>
      <c r="G12" s="297"/>
      <c r="H12" s="223"/>
      <c r="I12" s="224"/>
      <c r="J12" s="224"/>
      <c r="K12" s="224"/>
      <c r="L12" s="224"/>
      <c r="M12" s="224"/>
      <c r="N12" s="225"/>
      <c r="O12" s="226"/>
      <c r="P12" s="210"/>
      <c r="Q12" s="211"/>
      <c r="R12" s="211"/>
      <c r="S12" s="212"/>
      <c r="T12" s="298"/>
      <c r="U12" s="268" t="s">
        <v>303</v>
      </c>
      <c r="V12" s="269"/>
      <c r="W12" s="72" t="s">
        <v>330</v>
      </c>
      <c r="X12" s="73"/>
      <c r="Y12" s="74"/>
    </row>
    <row r="13" spans="1:25" ht="53.25" customHeight="1" x14ac:dyDescent="0.25">
      <c r="A13" s="234"/>
      <c r="B13" s="235"/>
      <c r="C13" s="250"/>
      <c r="D13" s="261"/>
      <c r="E13" s="264"/>
      <c r="F13" s="265"/>
      <c r="G13" s="297"/>
      <c r="H13" s="223"/>
      <c r="I13" s="224"/>
      <c r="J13" s="224"/>
      <c r="K13" s="224"/>
      <c r="L13" s="224"/>
      <c r="M13" s="224"/>
      <c r="N13" s="225"/>
      <c r="O13" s="226"/>
      <c r="P13" s="210"/>
      <c r="Q13" s="211"/>
      <c r="R13" s="211"/>
      <c r="S13" s="212"/>
      <c r="T13" s="298"/>
      <c r="U13" s="70"/>
      <c r="V13" s="71"/>
      <c r="W13" s="72"/>
      <c r="X13" s="73"/>
      <c r="Y13" s="74"/>
    </row>
    <row r="14" spans="1:25" ht="53.25" customHeight="1" x14ac:dyDescent="0.25">
      <c r="A14" s="234"/>
      <c r="B14" s="235"/>
      <c r="C14" s="251"/>
      <c r="D14" s="261"/>
      <c r="E14" s="266"/>
      <c r="F14" s="267"/>
      <c r="G14" s="297"/>
      <c r="H14" s="223"/>
      <c r="I14" s="224"/>
      <c r="J14" s="224"/>
      <c r="K14" s="224"/>
      <c r="L14" s="224"/>
      <c r="M14" s="224"/>
      <c r="N14" s="225"/>
      <c r="O14" s="226"/>
      <c r="P14" s="213"/>
      <c r="Q14" s="214"/>
      <c r="R14" s="214"/>
      <c r="S14" s="215"/>
      <c r="T14" s="298"/>
      <c r="U14" s="268"/>
      <c r="V14" s="269"/>
      <c r="W14" s="253"/>
      <c r="X14" s="254"/>
      <c r="Y14" s="255"/>
    </row>
    <row r="15" spans="1:25" ht="9.75" customHeight="1" x14ac:dyDescent="0.4">
      <c r="A15" s="234"/>
      <c r="B15" s="235"/>
      <c r="C15" s="246"/>
      <c r="D15" s="235"/>
      <c r="E15" s="247"/>
      <c r="F15" s="247"/>
      <c r="G15" s="235"/>
      <c r="H15" s="246"/>
      <c r="I15" s="246"/>
      <c r="J15" s="246"/>
      <c r="K15" s="246"/>
      <c r="L15" s="246"/>
      <c r="M15" s="246"/>
      <c r="N15" s="246"/>
      <c r="O15" s="247"/>
      <c r="P15" s="247"/>
      <c r="Q15" s="247"/>
      <c r="R15" s="247"/>
      <c r="S15" s="247"/>
      <c r="T15" s="247"/>
      <c r="U15" s="246"/>
      <c r="V15" s="246"/>
      <c r="W15" s="246"/>
      <c r="X15" s="246"/>
      <c r="Y15" s="248"/>
    </row>
    <row r="16" spans="1:25" ht="53.25" customHeight="1" x14ac:dyDescent="0.4">
      <c r="A16" s="234"/>
      <c r="B16" s="235"/>
      <c r="C16" s="45" t="s">
        <v>58</v>
      </c>
      <c r="D16" s="48"/>
      <c r="E16" s="223" t="str">
        <f>VLOOKUP(C7,'Listas desplegables'!D3:G46,4,0)</f>
        <v>Coordinador Grupo de Desarrollo de Talento Humano</v>
      </c>
      <c r="F16" s="225"/>
      <c r="G16" s="46"/>
      <c r="H16" s="187" t="s">
        <v>3</v>
      </c>
      <c r="I16" s="187"/>
      <c r="J16" s="187"/>
      <c r="K16" s="187"/>
      <c r="L16" s="187"/>
      <c r="M16" s="187"/>
      <c r="N16" s="187"/>
      <c r="O16" s="227" t="s">
        <v>247</v>
      </c>
      <c r="P16" s="227"/>
      <c r="Q16" s="227"/>
      <c r="R16" s="227"/>
      <c r="S16" s="227"/>
      <c r="T16" s="227"/>
      <c r="U16" s="227"/>
      <c r="V16" s="227"/>
      <c r="W16" s="227"/>
      <c r="X16" s="227"/>
      <c r="Y16" s="228"/>
    </row>
    <row r="17" spans="1:25" ht="18.75" x14ac:dyDescent="0.4">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6"/>
    </row>
    <row r="18" spans="1:25" ht="30.75" customHeight="1" x14ac:dyDescent="0.25">
      <c r="A18" s="237" t="s">
        <v>4</v>
      </c>
      <c r="B18" s="238"/>
      <c r="C18" s="238"/>
      <c r="D18" s="238"/>
      <c r="E18" s="238"/>
      <c r="F18" s="238"/>
      <c r="G18" s="285"/>
      <c r="H18" s="286" t="s">
        <v>8</v>
      </c>
      <c r="I18" s="287"/>
      <c r="J18" s="287"/>
      <c r="K18" s="288"/>
      <c r="L18" s="78"/>
      <c r="M18" s="78"/>
      <c r="N18" s="216" t="s">
        <v>16</v>
      </c>
      <c r="O18" s="217"/>
      <c r="P18" s="217"/>
      <c r="Q18" s="217"/>
      <c r="R18" s="217"/>
      <c r="S18" s="218"/>
      <c r="T18" s="79"/>
      <c r="U18" s="289" t="s">
        <v>15</v>
      </c>
      <c r="V18" s="289"/>
      <c r="W18" s="289"/>
      <c r="X18" s="289"/>
      <c r="Y18" s="290"/>
    </row>
    <row r="19" spans="1:25" s="28" customFormat="1" ht="29.25" customHeight="1" x14ac:dyDescent="0.4">
      <c r="A19" s="60" t="s">
        <v>5</v>
      </c>
      <c r="B19" s="270"/>
      <c r="C19" s="77" t="s">
        <v>6</v>
      </c>
      <c r="D19" s="270"/>
      <c r="E19" s="271" t="s">
        <v>7</v>
      </c>
      <c r="F19" s="271"/>
      <c r="G19" s="285"/>
      <c r="H19" s="128" t="s">
        <v>9</v>
      </c>
      <c r="I19" s="128" t="s">
        <v>10</v>
      </c>
      <c r="J19" s="128" t="s">
        <v>11</v>
      </c>
      <c r="K19" s="128" t="s">
        <v>12</v>
      </c>
      <c r="L19" s="80"/>
      <c r="M19" s="81"/>
      <c r="N19" s="219" t="s">
        <v>164</v>
      </c>
      <c r="O19" s="220"/>
      <c r="P19" s="221"/>
      <c r="Q19" s="293"/>
      <c r="R19" s="294"/>
      <c r="S19" s="61" t="s">
        <v>13</v>
      </c>
      <c r="T19" s="82"/>
      <c r="U19" s="77" t="s">
        <v>132</v>
      </c>
      <c r="V19" s="79"/>
      <c r="W19" s="77" t="s">
        <v>17</v>
      </c>
      <c r="X19" s="83"/>
      <c r="Y19" s="62" t="s">
        <v>18</v>
      </c>
    </row>
    <row r="20" spans="1:25" s="1" customFormat="1" ht="222" customHeight="1" x14ac:dyDescent="0.2">
      <c r="A20" s="84" t="s">
        <v>320</v>
      </c>
      <c r="B20" s="270"/>
      <c r="C20" s="85" t="s">
        <v>245</v>
      </c>
      <c r="D20" s="270"/>
      <c r="E20" s="291" t="s">
        <v>321</v>
      </c>
      <c r="F20" s="292"/>
      <c r="G20" s="285"/>
      <c r="H20" s="86" t="s">
        <v>249</v>
      </c>
      <c r="I20" s="86"/>
      <c r="J20" s="86"/>
      <c r="K20" s="86"/>
      <c r="L20" s="87"/>
      <c r="M20" s="88"/>
      <c r="N20" s="168" t="s">
        <v>322</v>
      </c>
      <c r="O20" s="170"/>
      <c r="P20" s="169"/>
      <c r="Q20" s="293"/>
      <c r="R20" s="294"/>
      <c r="S20" s="85" t="s">
        <v>323</v>
      </c>
      <c r="T20" s="89"/>
      <c r="U20" s="85" t="s">
        <v>246</v>
      </c>
      <c r="V20" s="88"/>
      <c r="W20" s="85" t="s">
        <v>324</v>
      </c>
      <c r="X20" s="89"/>
      <c r="Y20" s="90"/>
    </row>
    <row r="21" spans="1:25" s="1" customFormat="1" ht="9" customHeight="1" x14ac:dyDescent="0.2">
      <c r="A21" s="91"/>
      <c r="B21" s="92"/>
      <c r="C21" s="92"/>
      <c r="D21" s="92"/>
      <c r="E21" s="92"/>
      <c r="F21" s="92"/>
      <c r="G21" s="92"/>
      <c r="H21" s="93"/>
      <c r="I21" s="93"/>
      <c r="J21" s="93"/>
      <c r="K21" s="93"/>
      <c r="L21" s="93"/>
      <c r="M21" s="88"/>
      <c r="N21" s="94"/>
      <c r="O21" s="94"/>
      <c r="P21" s="94"/>
      <c r="Q21" s="95"/>
      <c r="R21" s="95"/>
      <c r="S21" s="92"/>
      <c r="T21" s="92"/>
      <c r="U21" s="92"/>
      <c r="V21" s="88"/>
      <c r="W21" s="92"/>
      <c r="X21" s="92"/>
      <c r="Y21" s="96"/>
    </row>
    <row r="22" spans="1:25" s="1" customFormat="1" ht="60" customHeight="1" x14ac:dyDescent="0.2">
      <c r="A22" s="165" t="s">
        <v>281</v>
      </c>
      <c r="B22" s="97"/>
      <c r="C22" s="159" t="s">
        <v>251</v>
      </c>
      <c r="D22" s="97"/>
      <c r="E22" s="176" t="s">
        <v>282</v>
      </c>
      <c r="F22" s="178"/>
      <c r="G22" s="97"/>
      <c r="H22" s="159" t="s">
        <v>249</v>
      </c>
      <c r="I22" s="173"/>
      <c r="J22" s="159"/>
      <c r="K22" s="159"/>
      <c r="L22" s="97"/>
      <c r="M22" s="97"/>
      <c r="N22" s="176" t="s">
        <v>280</v>
      </c>
      <c r="O22" s="177"/>
      <c r="P22" s="178"/>
      <c r="Q22" s="97"/>
      <c r="R22" s="97"/>
      <c r="S22" s="159" t="s">
        <v>323</v>
      </c>
      <c r="T22" s="97"/>
      <c r="U22" s="159" t="s">
        <v>283</v>
      </c>
      <c r="V22" s="97"/>
      <c r="W22" s="159" t="s">
        <v>281</v>
      </c>
      <c r="X22" s="97"/>
      <c r="Y22" s="162" t="s">
        <v>299</v>
      </c>
    </row>
    <row r="23" spans="1:25" x14ac:dyDescent="0.25">
      <c r="A23" s="166"/>
      <c r="B23" s="97"/>
      <c r="C23" s="160"/>
      <c r="D23" s="97"/>
      <c r="E23" s="179"/>
      <c r="F23" s="181"/>
      <c r="G23" s="97"/>
      <c r="H23" s="160"/>
      <c r="I23" s="174"/>
      <c r="J23" s="160"/>
      <c r="K23" s="160"/>
      <c r="L23" s="97"/>
      <c r="M23" s="97"/>
      <c r="N23" s="179"/>
      <c r="O23" s="180"/>
      <c r="P23" s="181"/>
      <c r="Q23" s="97"/>
      <c r="R23" s="97"/>
      <c r="S23" s="160"/>
      <c r="T23" s="97"/>
      <c r="U23" s="160"/>
      <c r="V23" s="97"/>
      <c r="W23" s="160"/>
      <c r="X23" s="97"/>
      <c r="Y23" s="163"/>
    </row>
    <row r="24" spans="1:25" ht="15" customHeight="1" x14ac:dyDescent="0.25">
      <c r="A24" s="167"/>
      <c r="B24" s="97"/>
      <c r="C24" s="161"/>
      <c r="D24" s="97"/>
      <c r="E24" s="182"/>
      <c r="F24" s="184"/>
      <c r="G24" s="97"/>
      <c r="H24" s="161"/>
      <c r="I24" s="175"/>
      <c r="J24" s="161"/>
      <c r="K24" s="161"/>
      <c r="L24" s="98"/>
      <c r="M24" s="97"/>
      <c r="N24" s="182"/>
      <c r="O24" s="183"/>
      <c r="P24" s="184"/>
      <c r="Q24" s="97"/>
      <c r="R24" s="97"/>
      <c r="S24" s="161"/>
      <c r="T24" s="97"/>
      <c r="U24" s="161"/>
      <c r="V24" s="97"/>
      <c r="W24" s="161"/>
      <c r="X24" s="97"/>
      <c r="Y24" s="164"/>
    </row>
    <row r="25" spans="1:25" ht="18" customHeight="1" x14ac:dyDescent="0.25">
      <c r="A25" s="91"/>
      <c r="B25" s="92"/>
      <c r="C25" s="92"/>
      <c r="D25" s="92"/>
      <c r="E25" s="92"/>
      <c r="F25" s="92"/>
      <c r="G25" s="92"/>
      <c r="H25" s="93"/>
      <c r="I25" s="93"/>
      <c r="J25" s="93"/>
      <c r="K25" s="93"/>
      <c r="L25" s="93"/>
      <c r="M25" s="88"/>
      <c r="N25" s="94"/>
      <c r="O25" s="94"/>
      <c r="P25" s="94"/>
      <c r="Q25" s="95"/>
      <c r="R25" s="95"/>
      <c r="S25" s="92"/>
      <c r="T25" s="92"/>
      <c r="U25" s="92"/>
      <c r="V25" s="88"/>
      <c r="W25" s="92"/>
      <c r="X25" s="92"/>
      <c r="Y25" s="96"/>
    </row>
    <row r="26" spans="1:25" ht="15" customHeight="1" x14ac:dyDescent="0.25">
      <c r="A26" s="165" t="s">
        <v>281</v>
      </c>
      <c r="B26" s="97"/>
      <c r="C26" s="159" t="s">
        <v>251</v>
      </c>
      <c r="D26" s="97"/>
      <c r="E26" s="176" t="s">
        <v>316</v>
      </c>
      <c r="F26" s="178"/>
      <c r="G26" s="97"/>
      <c r="H26" s="159" t="s">
        <v>249</v>
      </c>
      <c r="I26" s="173"/>
      <c r="J26" s="159"/>
      <c r="K26" s="159"/>
      <c r="L26" s="97"/>
      <c r="M26" s="97"/>
      <c r="N26" s="176" t="s">
        <v>287</v>
      </c>
      <c r="O26" s="177"/>
      <c r="P26" s="178"/>
      <c r="Q26" s="97"/>
      <c r="R26" s="97"/>
      <c r="S26" s="159" t="s">
        <v>323</v>
      </c>
      <c r="T26" s="97"/>
      <c r="U26" s="159" t="s">
        <v>288</v>
      </c>
      <c r="V26" s="97"/>
      <c r="W26" s="159" t="s">
        <v>304</v>
      </c>
      <c r="X26" s="97"/>
      <c r="Y26" s="162" t="s">
        <v>299</v>
      </c>
    </row>
    <row r="27" spans="1:25" x14ac:dyDescent="0.25">
      <c r="A27" s="166"/>
      <c r="B27" s="97"/>
      <c r="C27" s="160"/>
      <c r="D27" s="97"/>
      <c r="E27" s="179"/>
      <c r="F27" s="181"/>
      <c r="G27" s="97"/>
      <c r="H27" s="160"/>
      <c r="I27" s="174"/>
      <c r="J27" s="160"/>
      <c r="K27" s="160"/>
      <c r="L27" s="97"/>
      <c r="M27" s="97"/>
      <c r="N27" s="179"/>
      <c r="O27" s="180"/>
      <c r="P27" s="181"/>
      <c r="Q27" s="97"/>
      <c r="R27" s="97"/>
      <c r="S27" s="160"/>
      <c r="T27" s="97"/>
      <c r="U27" s="160"/>
      <c r="V27" s="97"/>
      <c r="W27" s="160"/>
      <c r="X27" s="97"/>
      <c r="Y27" s="163"/>
    </row>
    <row r="28" spans="1:25" ht="64.5" customHeight="1" x14ac:dyDescent="0.25">
      <c r="A28" s="167"/>
      <c r="B28" s="97"/>
      <c r="C28" s="161"/>
      <c r="D28" s="97"/>
      <c r="E28" s="182"/>
      <c r="F28" s="184"/>
      <c r="G28" s="97"/>
      <c r="H28" s="161"/>
      <c r="I28" s="175"/>
      <c r="J28" s="161"/>
      <c r="K28" s="161"/>
      <c r="L28" s="98"/>
      <c r="M28" s="97"/>
      <c r="N28" s="182"/>
      <c r="O28" s="183"/>
      <c r="P28" s="184"/>
      <c r="Q28" s="97"/>
      <c r="R28" s="97"/>
      <c r="S28" s="161"/>
      <c r="T28" s="97"/>
      <c r="U28" s="161"/>
      <c r="V28" s="97"/>
      <c r="W28" s="161"/>
      <c r="X28" s="97"/>
      <c r="Y28" s="164"/>
    </row>
    <row r="29" spans="1:25" x14ac:dyDescent="0.25">
      <c r="A29" s="91"/>
      <c r="B29" s="92"/>
      <c r="C29" s="92"/>
      <c r="D29" s="92"/>
      <c r="E29" s="92"/>
      <c r="F29" s="92"/>
      <c r="G29" s="92"/>
      <c r="H29" s="93"/>
      <c r="I29" s="93"/>
      <c r="J29" s="93"/>
      <c r="K29" s="93"/>
      <c r="L29" s="93"/>
      <c r="M29" s="88"/>
      <c r="N29" s="94"/>
      <c r="O29" s="94"/>
      <c r="P29" s="94"/>
      <c r="Q29" s="95"/>
      <c r="R29" s="95"/>
      <c r="S29" s="92"/>
      <c r="T29" s="92"/>
      <c r="U29" s="92"/>
      <c r="V29" s="88"/>
      <c r="W29" s="92"/>
      <c r="X29" s="92"/>
      <c r="Y29" s="96"/>
    </row>
    <row r="30" spans="1:25" ht="92.25" customHeight="1" x14ac:dyDescent="0.25">
      <c r="A30" s="165" t="s">
        <v>304</v>
      </c>
      <c r="B30" s="97"/>
      <c r="C30" s="159" t="s">
        <v>251</v>
      </c>
      <c r="D30" s="97"/>
      <c r="E30" s="176" t="s">
        <v>305</v>
      </c>
      <c r="F30" s="178"/>
      <c r="G30" s="97"/>
      <c r="H30" s="159"/>
      <c r="I30" s="173" t="s">
        <v>249</v>
      </c>
      <c r="J30" s="159"/>
      <c r="K30" s="159"/>
      <c r="L30" s="97"/>
      <c r="M30" s="97"/>
      <c r="N30" s="176" t="s">
        <v>284</v>
      </c>
      <c r="O30" s="177"/>
      <c r="P30" s="178"/>
      <c r="Q30" s="97"/>
      <c r="R30" s="97"/>
      <c r="S30" s="159" t="s">
        <v>315</v>
      </c>
      <c r="T30" s="97"/>
      <c r="U30" s="159" t="s">
        <v>285</v>
      </c>
      <c r="V30" s="97"/>
      <c r="W30" s="159" t="s">
        <v>304</v>
      </c>
      <c r="X30" s="97"/>
      <c r="Y30" s="162" t="s">
        <v>286</v>
      </c>
    </row>
    <row r="31" spans="1:25" x14ac:dyDescent="0.25">
      <c r="A31" s="166"/>
      <c r="B31" s="97"/>
      <c r="C31" s="160"/>
      <c r="D31" s="97"/>
      <c r="E31" s="179"/>
      <c r="F31" s="181"/>
      <c r="G31" s="97"/>
      <c r="H31" s="160"/>
      <c r="I31" s="174"/>
      <c r="J31" s="160"/>
      <c r="K31" s="160"/>
      <c r="L31" s="97"/>
      <c r="M31" s="97"/>
      <c r="N31" s="179"/>
      <c r="O31" s="180"/>
      <c r="P31" s="181"/>
      <c r="Q31" s="97"/>
      <c r="R31" s="97"/>
      <c r="S31" s="160"/>
      <c r="T31" s="97"/>
      <c r="U31" s="160"/>
      <c r="V31" s="97"/>
      <c r="W31" s="160"/>
      <c r="X31" s="97"/>
      <c r="Y31" s="163"/>
    </row>
    <row r="32" spans="1:25" ht="17.25" customHeight="1" x14ac:dyDescent="0.25">
      <c r="A32" s="167"/>
      <c r="B32" s="97"/>
      <c r="C32" s="161"/>
      <c r="D32" s="97"/>
      <c r="E32" s="182"/>
      <c r="F32" s="184"/>
      <c r="G32" s="97"/>
      <c r="H32" s="161"/>
      <c r="I32" s="175"/>
      <c r="J32" s="161"/>
      <c r="K32" s="161"/>
      <c r="L32" s="98"/>
      <c r="M32" s="97"/>
      <c r="N32" s="182"/>
      <c r="O32" s="183"/>
      <c r="P32" s="184"/>
      <c r="Q32" s="97"/>
      <c r="R32" s="97"/>
      <c r="S32" s="161"/>
      <c r="T32" s="97"/>
      <c r="U32" s="161"/>
      <c r="V32" s="97"/>
      <c r="W32" s="161"/>
      <c r="X32" s="97"/>
      <c r="Y32" s="164"/>
    </row>
    <row r="33" spans="1:25" ht="17.25" customHeight="1" x14ac:dyDescent="0.25">
      <c r="A33" s="99"/>
      <c r="B33" s="97"/>
      <c r="C33" s="97"/>
      <c r="D33" s="97"/>
      <c r="E33" s="97"/>
      <c r="F33" s="97"/>
      <c r="G33" s="97"/>
      <c r="H33" s="97"/>
      <c r="I33" s="100"/>
      <c r="J33" s="97"/>
      <c r="K33" s="97"/>
      <c r="L33" s="97"/>
      <c r="M33" s="97"/>
      <c r="N33" s="97"/>
      <c r="O33" s="97"/>
      <c r="P33" s="97"/>
      <c r="Q33" s="97"/>
      <c r="R33" s="97"/>
      <c r="S33" s="97"/>
      <c r="T33" s="97"/>
      <c r="U33" s="97"/>
      <c r="V33" s="97"/>
      <c r="W33" s="97"/>
      <c r="X33" s="97"/>
      <c r="Y33" s="101"/>
    </row>
    <row r="34" spans="1:25" ht="15" customHeight="1" x14ac:dyDescent="0.25">
      <c r="A34" s="165" t="s">
        <v>289</v>
      </c>
      <c r="B34" s="97"/>
      <c r="C34" s="159" t="s">
        <v>251</v>
      </c>
      <c r="D34" s="97"/>
      <c r="E34" s="176" t="s">
        <v>317</v>
      </c>
      <c r="F34" s="178"/>
      <c r="G34" s="97"/>
      <c r="H34" s="159"/>
      <c r="I34" s="173" t="s">
        <v>249</v>
      </c>
      <c r="J34" s="159"/>
      <c r="K34" s="159"/>
      <c r="L34" s="97"/>
      <c r="M34" s="97"/>
      <c r="N34" s="176" t="s">
        <v>318</v>
      </c>
      <c r="O34" s="177"/>
      <c r="P34" s="178"/>
      <c r="Q34" s="97"/>
      <c r="R34" s="97"/>
      <c r="S34" s="159" t="s">
        <v>315</v>
      </c>
      <c r="T34" s="97"/>
      <c r="U34" s="159" t="s">
        <v>319</v>
      </c>
      <c r="V34" s="97"/>
      <c r="W34" s="159" t="s">
        <v>304</v>
      </c>
      <c r="X34" s="97"/>
      <c r="Y34" s="162" t="s">
        <v>286</v>
      </c>
    </row>
    <row r="35" spans="1:25" x14ac:dyDescent="0.25">
      <c r="A35" s="166"/>
      <c r="B35" s="97"/>
      <c r="C35" s="160"/>
      <c r="D35" s="97"/>
      <c r="E35" s="179"/>
      <c r="F35" s="181"/>
      <c r="G35" s="97"/>
      <c r="H35" s="160"/>
      <c r="I35" s="174"/>
      <c r="J35" s="160"/>
      <c r="K35" s="160"/>
      <c r="L35" s="97"/>
      <c r="M35" s="97"/>
      <c r="N35" s="179"/>
      <c r="O35" s="180"/>
      <c r="P35" s="181"/>
      <c r="Q35" s="97"/>
      <c r="R35" s="97"/>
      <c r="S35" s="160"/>
      <c r="T35" s="97"/>
      <c r="U35" s="160"/>
      <c r="V35" s="97"/>
      <c r="W35" s="160"/>
      <c r="X35" s="97"/>
      <c r="Y35" s="163"/>
    </row>
    <row r="36" spans="1:25" ht="66" customHeight="1" x14ac:dyDescent="0.25">
      <c r="A36" s="167"/>
      <c r="B36" s="97"/>
      <c r="C36" s="161"/>
      <c r="D36" s="97"/>
      <c r="E36" s="182"/>
      <c r="F36" s="184"/>
      <c r="G36" s="97"/>
      <c r="H36" s="161"/>
      <c r="I36" s="175"/>
      <c r="J36" s="161"/>
      <c r="K36" s="161"/>
      <c r="L36" s="98"/>
      <c r="M36" s="97"/>
      <c r="N36" s="182"/>
      <c r="O36" s="183"/>
      <c r="P36" s="184"/>
      <c r="Q36" s="97"/>
      <c r="R36" s="97"/>
      <c r="S36" s="161"/>
      <c r="T36" s="97"/>
      <c r="U36" s="161"/>
      <c r="V36" s="97"/>
      <c r="W36" s="161"/>
      <c r="X36" s="97"/>
      <c r="Y36" s="164"/>
    </row>
    <row r="37" spans="1:25" x14ac:dyDescent="0.25">
      <c r="A37" s="91"/>
      <c r="B37" s="92"/>
      <c r="C37" s="92"/>
      <c r="D37" s="92"/>
      <c r="E37" s="92"/>
      <c r="F37" s="92"/>
      <c r="G37" s="92"/>
      <c r="H37" s="93"/>
      <c r="I37" s="93"/>
      <c r="J37" s="93"/>
      <c r="K37" s="93"/>
      <c r="L37" s="93"/>
      <c r="M37" s="88"/>
      <c r="N37" s="94"/>
      <c r="O37" s="94"/>
      <c r="P37" s="94"/>
      <c r="Q37" s="95"/>
      <c r="R37" s="95"/>
      <c r="S37" s="92"/>
      <c r="T37" s="92"/>
      <c r="U37" s="92"/>
      <c r="V37" s="88"/>
      <c r="W37" s="92"/>
      <c r="X37" s="92"/>
      <c r="Y37" s="96"/>
    </row>
    <row r="38" spans="1:25" x14ac:dyDescent="0.25">
      <c r="A38" s="91"/>
      <c r="B38" s="92"/>
      <c r="C38" s="92"/>
      <c r="D38" s="92"/>
      <c r="E38" s="92"/>
      <c r="F38" s="92"/>
      <c r="G38" s="92"/>
      <c r="H38" s="93"/>
      <c r="I38" s="93"/>
      <c r="J38" s="93"/>
      <c r="K38" s="93"/>
      <c r="L38" s="93"/>
      <c r="M38" s="88"/>
      <c r="N38" s="94"/>
      <c r="O38" s="94"/>
      <c r="P38" s="94"/>
      <c r="Q38" s="95"/>
      <c r="R38" s="95"/>
      <c r="S38" s="92"/>
      <c r="T38" s="92"/>
      <c r="U38" s="92"/>
      <c r="V38" s="88"/>
      <c r="W38" s="92"/>
      <c r="X38" s="92"/>
      <c r="Y38" s="96"/>
    </row>
    <row r="39" spans="1:25" x14ac:dyDescent="0.25">
      <c r="A39" s="165" t="s">
        <v>289</v>
      </c>
      <c r="B39" s="97"/>
      <c r="C39" s="159" t="s">
        <v>251</v>
      </c>
      <c r="D39" s="97"/>
      <c r="E39" s="176" t="s">
        <v>290</v>
      </c>
      <c r="F39" s="178"/>
      <c r="G39" s="97"/>
      <c r="H39" s="159"/>
      <c r="I39" s="173" t="s">
        <v>249</v>
      </c>
      <c r="J39" s="159"/>
      <c r="K39" s="159"/>
      <c r="L39" s="97"/>
      <c r="M39" s="97"/>
      <c r="N39" s="176" t="s">
        <v>291</v>
      </c>
      <c r="O39" s="177"/>
      <c r="P39" s="178"/>
      <c r="Q39" s="97"/>
      <c r="R39" s="97"/>
      <c r="S39" s="159" t="s">
        <v>315</v>
      </c>
      <c r="T39" s="97"/>
      <c r="U39" s="159" t="s">
        <v>306</v>
      </c>
      <c r="V39" s="97"/>
      <c r="W39" s="159" t="s">
        <v>304</v>
      </c>
      <c r="X39" s="97"/>
      <c r="Y39" s="162" t="s">
        <v>286</v>
      </c>
    </row>
    <row r="40" spans="1:25" x14ac:dyDescent="0.25">
      <c r="A40" s="166"/>
      <c r="B40" s="97"/>
      <c r="C40" s="160"/>
      <c r="D40" s="97"/>
      <c r="E40" s="179"/>
      <c r="F40" s="181"/>
      <c r="G40" s="97"/>
      <c r="H40" s="160"/>
      <c r="I40" s="174"/>
      <c r="J40" s="160"/>
      <c r="K40" s="160"/>
      <c r="L40" s="97"/>
      <c r="M40" s="97"/>
      <c r="N40" s="179"/>
      <c r="O40" s="180"/>
      <c r="P40" s="181"/>
      <c r="Q40" s="97"/>
      <c r="R40" s="97"/>
      <c r="S40" s="160"/>
      <c r="T40" s="97"/>
      <c r="U40" s="160"/>
      <c r="V40" s="97"/>
      <c r="W40" s="160"/>
      <c r="X40" s="97"/>
      <c r="Y40" s="163"/>
    </row>
    <row r="41" spans="1:25" ht="66" customHeight="1" x14ac:dyDescent="0.25">
      <c r="A41" s="167"/>
      <c r="B41" s="97"/>
      <c r="C41" s="161"/>
      <c r="D41" s="97"/>
      <c r="E41" s="182"/>
      <c r="F41" s="184"/>
      <c r="G41" s="97"/>
      <c r="H41" s="161"/>
      <c r="I41" s="175"/>
      <c r="J41" s="161"/>
      <c r="K41" s="161"/>
      <c r="L41" s="98"/>
      <c r="M41" s="97"/>
      <c r="N41" s="182"/>
      <c r="O41" s="183"/>
      <c r="P41" s="184"/>
      <c r="Q41" s="97"/>
      <c r="R41" s="97"/>
      <c r="S41" s="161"/>
      <c r="T41" s="97"/>
      <c r="U41" s="161"/>
      <c r="V41" s="97"/>
      <c r="W41" s="161"/>
      <c r="X41" s="97"/>
      <c r="Y41" s="164"/>
    </row>
    <row r="42" spans="1:25" x14ac:dyDescent="0.25">
      <c r="A42" s="91"/>
      <c r="B42" s="92"/>
      <c r="C42" s="92"/>
      <c r="D42" s="92"/>
      <c r="E42" s="92"/>
      <c r="F42" s="92"/>
      <c r="G42" s="92"/>
      <c r="H42" s="93"/>
      <c r="I42" s="93"/>
      <c r="J42" s="93"/>
      <c r="K42" s="93"/>
      <c r="L42" s="93"/>
      <c r="M42" s="88"/>
      <c r="N42" s="94"/>
      <c r="O42" s="94"/>
      <c r="P42" s="94"/>
      <c r="Q42" s="95"/>
      <c r="R42" s="95"/>
      <c r="S42" s="92"/>
      <c r="T42" s="92"/>
      <c r="U42" s="92"/>
      <c r="V42" s="88"/>
      <c r="W42" s="92"/>
      <c r="X42" s="92"/>
      <c r="Y42" s="96"/>
    </row>
    <row r="43" spans="1:25" ht="15" customHeight="1" x14ac:dyDescent="0.25">
      <c r="A43" s="165" t="s">
        <v>250</v>
      </c>
      <c r="B43" s="97"/>
      <c r="C43" s="159" t="s">
        <v>251</v>
      </c>
      <c r="D43" s="97"/>
      <c r="E43" s="176" t="s">
        <v>290</v>
      </c>
      <c r="F43" s="178"/>
      <c r="G43" s="97"/>
      <c r="H43" s="159"/>
      <c r="I43" s="173" t="s">
        <v>249</v>
      </c>
      <c r="J43" s="159"/>
      <c r="K43" s="159"/>
      <c r="L43" s="97"/>
      <c r="M43" s="97"/>
      <c r="N43" s="176" t="s">
        <v>292</v>
      </c>
      <c r="O43" s="177"/>
      <c r="P43" s="178"/>
      <c r="Q43" s="97"/>
      <c r="R43" s="97"/>
      <c r="S43" s="159" t="s">
        <v>315</v>
      </c>
      <c r="T43" s="97"/>
      <c r="U43" s="159" t="s">
        <v>313</v>
      </c>
      <c r="V43" s="97"/>
      <c r="W43" s="159" t="s">
        <v>304</v>
      </c>
      <c r="X43" s="97"/>
      <c r="Y43" s="162" t="s">
        <v>286</v>
      </c>
    </row>
    <row r="44" spans="1:25" x14ac:dyDescent="0.25">
      <c r="A44" s="166"/>
      <c r="B44" s="97"/>
      <c r="C44" s="160"/>
      <c r="D44" s="97"/>
      <c r="E44" s="179"/>
      <c r="F44" s="181"/>
      <c r="G44" s="97"/>
      <c r="H44" s="160"/>
      <c r="I44" s="174"/>
      <c r="J44" s="160"/>
      <c r="K44" s="160"/>
      <c r="L44" s="97"/>
      <c r="M44" s="97"/>
      <c r="N44" s="179"/>
      <c r="O44" s="180"/>
      <c r="P44" s="181"/>
      <c r="Q44" s="97"/>
      <c r="R44" s="97"/>
      <c r="S44" s="160"/>
      <c r="T44" s="97"/>
      <c r="U44" s="160"/>
      <c r="V44" s="97"/>
      <c r="W44" s="160"/>
      <c r="X44" s="97"/>
      <c r="Y44" s="163"/>
    </row>
    <row r="45" spans="1:25" ht="112.5" customHeight="1" x14ac:dyDescent="0.25">
      <c r="A45" s="167"/>
      <c r="B45" s="97"/>
      <c r="C45" s="161"/>
      <c r="D45" s="97"/>
      <c r="E45" s="182"/>
      <c r="F45" s="184"/>
      <c r="G45" s="97"/>
      <c r="H45" s="161"/>
      <c r="I45" s="175"/>
      <c r="J45" s="161"/>
      <c r="K45" s="161"/>
      <c r="L45" s="98"/>
      <c r="M45" s="97"/>
      <c r="N45" s="182"/>
      <c r="O45" s="183"/>
      <c r="P45" s="184"/>
      <c r="Q45" s="97"/>
      <c r="R45" s="97"/>
      <c r="S45" s="161"/>
      <c r="T45" s="97"/>
      <c r="U45" s="161"/>
      <c r="V45" s="97"/>
      <c r="W45" s="161"/>
      <c r="X45" s="97"/>
      <c r="Y45" s="164"/>
    </row>
    <row r="46" spans="1:25" x14ac:dyDescent="0.25">
      <c r="A46" s="91"/>
      <c r="B46" s="92"/>
      <c r="C46" s="92"/>
      <c r="D46" s="92"/>
      <c r="E46" s="92"/>
      <c r="F46" s="92"/>
      <c r="G46" s="92"/>
      <c r="H46" s="93"/>
      <c r="I46" s="93"/>
      <c r="J46" s="93"/>
      <c r="K46" s="93"/>
      <c r="L46" s="93"/>
      <c r="M46" s="88"/>
      <c r="N46" s="93"/>
      <c r="O46" s="93"/>
      <c r="P46" s="93"/>
      <c r="Q46" s="92"/>
      <c r="R46" s="92"/>
      <c r="S46" s="92"/>
      <c r="T46" s="92"/>
      <c r="U46" s="92"/>
      <c r="V46" s="88"/>
      <c r="W46" s="92"/>
      <c r="X46" s="92"/>
      <c r="Y46" s="96"/>
    </row>
    <row r="47" spans="1:25" ht="89.25" customHeight="1" x14ac:dyDescent="0.25">
      <c r="A47" s="102" t="s">
        <v>250</v>
      </c>
      <c r="B47" s="97"/>
      <c r="C47" s="85" t="s">
        <v>293</v>
      </c>
      <c r="D47" s="97"/>
      <c r="E47" s="168" t="s">
        <v>294</v>
      </c>
      <c r="F47" s="169"/>
      <c r="G47" s="97"/>
      <c r="H47" s="103"/>
      <c r="I47" s="104" t="s">
        <v>249</v>
      </c>
      <c r="J47" s="103"/>
      <c r="K47" s="103"/>
      <c r="L47" s="98"/>
      <c r="M47" s="97"/>
      <c r="N47" s="168" t="s">
        <v>295</v>
      </c>
      <c r="O47" s="170"/>
      <c r="P47" s="169"/>
      <c r="Q47" s="97"/>
      <c r="R47" s="97"/>
      <c r="S47" s="85" t="s">
        <v>315</v>
      </c>
      <c r="T47" s="98"/>
      <c r="U47" s="75" t="s">
        <v>296</v>
      </c>
      <c r="V47" s="97"/>
      <c r="W47" s="105" t="s">
        <v>298</v>
      </c>
      <c r="X47" s="97"/>
      <c r="Y47" s="106" t="s">
        <v>299</v>
      </c>
    </row>
    <row r="48" spans="1:25" x14ac:dyDescent="0.25">
      <c r="A48" s="107"/>
      <c r="B48" s="97"/>
      <c r="C48" s="76"/>
      <c r="D48" s="97"/>
      <c r="E48" s="97"/>
      <c r="F48" s="97"/>
      <c r="G48" s="97"/>
      <c r="H48" s="88"/>
      <c r="I48" s="108"/>
      <c r="J48" s="88"/>
      <c r="K48" s="88"/>
      <c r="L48" s="97"/>
      <c r="M48" s="97"/>
      <c r="N48" s="76"/>
      <c r="O48" s="76"/>
      <c r="P48" s="76"/>
      <c r="Q48" s="97"/>
      <c r="R48" s="97"/>
      <c r="S48" s="109"/>
      <c r="T48" s="97"/>
      <c r="U48" s="76"/>
      <c r="V48" s="97"/>
      <c r="W48" s="76"/>
      <c r="X48" s="97"/>
      <c r="Y48" s="76"/>
    </row>
    <row r="49" spans="1:25" ht="64.5" customHeight="1" x14ac:dyDescent="0.25">
      <c r="A49" s="102" t="s">
        <v>250</v>
      </c>
      <c r="B49" s="97"/>
      <c r="C49" s="85" t="s">
        <v>300</v>
      </c>
      <c r="D49" s="97"/>
      <c r="E49" s="168" t="s">
        <v>307</v>
      </c>
      <c r="F49" s="169"/>
      <c r="G49" s="97"/>
      <c r="H49" s="103"/>
      <c r="I49" s="104" t="s">
        <v>249</v>
      </c>
      <c r="J49" s="103"/>
      <c r="K49" s="103"/>
      <c r="L49" s="98"/>
      <c r="M49" s="97"/>
      <c r="N49" s="168" t="s">
        <v>301</v>
      </c>
      <c r="O49" s="170"/>
      <c r="P49" s="169"/>
      <c r="Q49" s="98"/>
      <c r="R49" s="110"/>
      <c r="S49" s="85" t="s">
        <v>314</v>
      </c>
      <c r="T49" s="98"/>
      <c r="U49" s="75" t="s">
        <v>297</v>
      </c>
      <c r="V49" s="97"/>
      <c r="W49" s="111" t="s">
        <v>298</v>
      </c>
      <c r="X49" s="97"/>
      <c r="Y49" s="112" t="s">
        <v>308</v>
      </c>
    </row>
    <row r="50" spans="1:25" x14ac:dyDescent="0.25">
      <c r="A50" s="99"/>
      <c r="B50" s="97"/>
      <c r="C50" s="97"/>
      <c r="D50" s="97"/>
      <c r="E50" s="97"/>
      <c r="F50" s="97"/>
      <c r="G50" s="97"/>
      <c r="H50" s="97"/>
      <c r="I50" s="97"/>
      <c r="J50" s="97"/>
      <c r="K50" s="97"/>
      <c r="L50" s="97"/>
      <c r="M50" s="97"/>
      <c r="N50" s="97"/>
      <c r="O50" s="97"/>
      <c r="P50" s="97"/>
      <c r="Q50" s="97"/>
      <c r="R50" s="97"/>
      <c r="S50" s="113"/>
      <c r="T50" s="97"/>
      <c r="U50" s="97"/>
      <c r="V50" s="97"/>
      <c r="W50" s="97"/>
      <c r="X50" s="97"/>
      <c r="Y50" s="101"/>
    </row>
    <row r="51" spans="1:25" ht="114" x14ac:dyDescent="0.25">
      <c r="A51" s="84" t="s">
        <v>252</v>
      </c>
      <c r="B51" s="92"/>
      <c r="C51" s="114"/>
      <c r="D51" s="92"/>
      <c r="E51" s="171" t="s">
        <v>253</v>
      </c>
      <c r="F51" s="185"/>
      <c r="G51" s="92"/>
      <c r="H51" s="86"/>
      <c r="I51" s="86" t="s">
        <v>249</v>
      </c>
      <c r="J51" s="86"/>
      <c r="K51" s="86"/>
      <c r="L51" s="87"/>
      <c r="M51" s="88"/>
      <c r="N51" s="168" t="s">
        <v>254</v>
      </c>
      <c r="O51" s="170"/>
      <c r="P51" s="169"/>
      <c r="Q51" s="129"/>
      <c r="R51" s="130"/>
      <c r="S51" s="85" t="s">
        <v>255</v>
      </c>
      <c r="T51" s="131"/>
      <c r="U51" s="85" t="s">
        <v>256</v>
      </c>
      <c r="V51" s="88"/>
      <c r="W51" s="85" t="s">
        <v>257</v>
      </c>
      <c r="X51" s="131"/>
      <c r="Y51" s="132" t="s">
        <v>258</v>
      </c>
    </row>
    <row r="52" spans="1:25" x14ac:dyDescent="0.25">
      <c r="A52" s="116"/>
      <c r="B52" s="92"/>
      <c r="C52" s="113"/>
      <c r="D52" s="92"/>
      <c r="E52" s="113"/>
      <c r="F52" s="113"/>
      <c r="G52" s="92"/>
      <c r="H52" s="117"/>
      <c r="I52" s="117"/>
      <c r="J52" s="117"/>
      <c r="K52" s="117"/>
      <c r="L52" s="93"/>
      <c r="M52" s="88"/>
      <c r="N52" s="133"/>
      <c r="O52" s="133"/>
      <c r="P52" s="133"/>
      <c r="Q52" s="134"/>
      <c r="R52" s="134"/>
      <c r="S52" s="133"/>
      <c r="T52" s="134"/>
      <c r="U52" s="133"/>
      <c r="V52" s="88"/>
      <c r="W52" s="133"/>
      <c r="X52" s="134"/>
      <c r="Y52" s="135"/>
    </row>
    <row r="53" spans="1:25" ht="173.25" customHeight="1" x14ac:dyDescent="0.25">
      <c r="A53" s="84" t="s">
        <v>260</v>
      </c>
      <c r="B53" s="92"/>
      <c r="C53" s="114"/>
      <c r="D53" s="92"/>
      <c r="E53" s="171" t="s">
        <v>261</v>
      </c>
      <c r="F53" s="185"/>
      <c r="G53" s="92"/>
      <c r="H53" s="86"/>
      <c r="I53" s="86" t="s">
        <v>249</v>
      </c>
      <c r="J53" s="86"/>
      <c r="K53" s="86"/>
      <c r="L53" s="87"/>
      <c r="M53" s="88"/>
      <c r="N53" s="168" t="s">
        <v>262</v>
      </c>
      <c r="O53" s="170"/>
      <c r="P53" s="169"/>
      <c r="Q53" s="129"/>
      <c r="R53" s="130"/>
      <c r="S53" s="85" t="s">
        <v>255</v>
      </c>
      <c r="T53" s="131"/>
      <c r="U53" s="85" t="s">
        <v>263</v>
      </c>
      <c r="V53" s="88"/>
      <c r="W53" s="85" t="s">
        <v>264</v>
      </c>
      <c r="X53" s="131"/>
      <c r="Y53" s="132" t="s">
        <v>258</v>
      </c>
    </row>
    <row r="54" spans="1:25" x14ac:dyDescent="0.25">
      <c r="A54" s="91"/>
      <c r="B54" s="92"/>
      <c r="C54" s="92"/>
      <c r="D54" s="92"/>
      <c r="E54" s="92"/>
      <c r="F54" s="92"/>
      <c r="G54" s="92"/>
      <c r="H54" s="93"/>
      <c r="I54" s="93"/>
      <c r="J54" s="93"/>
      <c r="K54" s="93"/>
      <c r="L54" s="93"/>
      <c r="M54" s="88"/>
      <c r="N54" s="94"/>
      <c r="O54" s="94"/>
      <c r="P54" s="94"/>
      <c r="Q54" s="134"/>
      <c r="R54" s="134"/>
      <c r="S54" s="134"/>
      <c r="T54" s="134"/>
      <c r="U54" s="134"/>
      <c r="V54" s="88"/>
      <c r="W54" s="134"/>
      <c r="X54" s="134"/>
      <c r="Y54" s="136"/>
    </row>
    <row r="55" spans="1:25" ht="3" customHeight="1" x14ac:dyDescent="0.25">
      <c r="A55" s="118"/>
      <c r="B55" s="119"/>
      <c r="C55" s="97"/>
      <c r="D55" s="97"/>
      <c r="E55" s="97"/>
      <c r="F55" s="97"/>
      <c r="G55" s="97"/>
      <c r="H55" s="97"/>
      <c r="I55" s="97"/>
      <c r="J55" s="97"/>
      <c r="K55" s="97"/>
      <c r="L55" s="97"/>
      <c r="M55" s="97"/>
      <c r="N55" s="97"/>
      <c r="O55" s="97"/>
      <c r="P55" s="97"/>
      <c r="Q55" s="97"/>
      <c r="R55" s="97"/>
      <c r="S55" s="159" t="s">
        <v>255</v>
      </c>
      <c r="T55" s="97"/>
      <c r="U55" s="137"/>
      <c r="V55" s="97"/>
      <c r="W55" s="159" t="s">
        <v>308</v>
      </c>
      <c r="X55" s="97"/>
      <c r="Y55" s="162" t="s">
        <v>310</v>
      </c>
    </row>
    <row r="56" spans="1:25" ht="57.75" customHeight="1" x14ac:dyDescent="0.25">
      <c r="A56" s="84" t="s">
        <v>266</v>
      </c>
      <c r="B56" s="119"/>
      <c r="C56" s="85"/>
      <c r="D56" s="97"/>
      <c r="E56" s="168" t="s">
        <v>265</v>
      </c>
      <c r="F56" s="169"/>
      <c r="G56" s="97"/>
      <c r="H56" s="120"/>
      <c r="I56" s="120"/>
      <c r="J56" s="120" t="s">
        <v>249</v>
      </c>
      <c r="K56" s="120"/>
      <c r="L56" s="98"/>
      <c r="M56" s="97"/>
      <c r="N56" s="168" t="s">
        <v>267</v>
      </c>
      <c r="O56" s="170"/>
      <c r="P56" s="169"/>
      <c r="Q56" s="98"/>
      <c r="R56" s="97"/>
      <c r="S56" s="160"/>
      <c r="T56" s="97"/>
      <c r="U56" s="159" t="s">
        <v>268</v>
      </c>
      <c r="V56" s="97"/>
      <c r="W56" s="160"/>
      <c r="X56" s="97"/>
      <c r="Y56" s="163"/>
    </row>
    <row r="57" spans="1:25" x14ac:dyDescent="0.25">
      <c r="A57" s="118"/>
      <c r="B57" s="119"/>
      <c r="C57" s="97"/>
      <c r="D57" s="97"/>
      <c r="E57" s="97"/>
      <c r="F57" s="97"/>
      <c r="G57" s="97"/>
      <c r="H57" s="100"/>
      <c r="I57" s="100"/>
      <c r="J57" s="100"/>
      <c r="K57" s="100"/>
      <c r="L57" s="97"/>
      <c r="M57" s="97"/>
      <c r="N57" s="97"/>
      <c r="O57" s="97"/>
      <c r="P57" s="97"/>
      <c r="Q57" s="97"/>
      <c r="R57" s="97"/>
      <c r="S57" s="160"/>
      <c r="T57" s="97"/>
      <c r="U57" s="160"/>
      <c r="V57" s="97"/>
      <c r="W57" s="160"/>
      <c r="X57" s="97"/>
      <c r="Y57" s="163"/>
    </row>
    <row r="58" spans="1:25" ht="63" customHeight="1" x14ac:dyDescent="0.25">
      <c r="A58" s="165" t="s">
        <v>269</v>
      </c>
      <c r="B58" s="119"/>
      <c r="C58" s="159" t="s">
        <v>270</v>
      </c>
      <c r="D58" s="97"/>
      <c r="E58" s="168" t="s">
        <v>271</v>
      </c>
      <c r="F58" s="169"/>
      <c r="G58" s="97"/>
      <c r="H58" s="120"/>
      <c r="I58" s="120"/>
      <c r="J58" s="120" t="s">
        <v>249</v>
      </c>
      <c r="K58" s="120"/>
      <c r="L58" s="98"/>
      <c r="M58" s="97"/>
      <c r="N58" s="168" t="s">
        <v>272</v>
      </c>
      <c r="O58" s="170"/>
      <c r="P58" s="169"/>
      <c r="Q58" s="97"/>
      <c r="R58" s="97"/>
      <c r="S58" s="160"/>
      <c r="T58" s="97"/>
      <c r="U58" s="160"/>
      <c r="V58" s="97"/>
      <c r="W58" s="160"/>
      <c r="X58" s="97"/>
      <c r="Y58" s="163"/>
    </row>
    <row r="59" spans="1:25" x14ac:dyDescent="0.25">
      <c r="A59" s="166"/>
      <c r="B59" s="119"/>
      <c r="C59" s="160"/>
      <c r="D59" s="97"/>
      <c r="E59" s="97"/>
      <c r="F59" s="97"/>
      <c r="G59" s="97"/>
      <c r="H59" s="97"/>
      <c r="I59" s="97"/>
      <c r="J59" s="97"/>
      <c r="K59" s="97"/>
      <c r="L59" s="97"/>
      <c r="M59" s="97"/>
      <c r="N59" s="97"/>
      <c r="O59" s="97"/>
      <c r="P59" s="97"/>
      <c r="Q59" s="97"/>
      <c r="R59" s="97"/>
      <c r="S59" s="160"/>
      <c r="T59" s="97"/>
      <c r="U59" s="160"/>
      <c r="V59" s="97"/>
      <c r="W59" s="160"/>
      <c r="X59" s="97"/>
      <c r="Y59" s="163"/>
    </row>
    <row r="60" spans="1:25" ht="55.5" customHeight="1" x14ac:dyDescent="0.25">
      <c r="A60" s="167"/>
      <c r="B60" s="119"/>
      <c r="C60" s="161"/>
      <c r="D60" s="97"/>
      <c r="E60" s="168" t="s">
        <v>273</v>
      </c>
      <c r="F60" s="169"/>
      <c r="G60" s="97"/>
      <c r="H60" s="120"/>
      <c r="I60" s="120"/>
      <c r="J60" s="120" t="s">
        <v>249</v>
      </c>
      <c r="K60" s="120"/>
      <c r="L60" s="98"/>
      <c r="M60" s="97"/>
      <c r="N60" s="168" t="s">
        <v>274</v>
      </c>
      <c r="O60" s="170"/>
      <c r="P60" s="169"/>
      <c r="Q60" s="98"/>
      <c r="R60" s="97"/>
      <c r="S60" s="160"/>
      <c r="T60" s="97"/>
      <c r="U60" s="161"/>
      <c r="V60" s="97"/>
      <c r="W60" s="160"/>
      <c r="X60" s="97"/>
      <c r="Y60" s="163"/>
    </row>
    <row r="61" spans="1:25" x14ac:dyDescent="0.25">
      <c r="A61" s="99"/>
      <c r="B61" s="119"/>
      <c r="C61" s="97"/>
      <c r="D61" s="97"/>
      <c r="E61" s="97"/>
      <c r="F61" s="97"/>
      <c r="G61" s="97"/>
      <c r="H61" s="97"/>
      <c r="I61" s="97"/>
      <c r="J61" s="97"/>
      <c r="K61" s="97"/>
      <c r="L61" s="97"/>
      <c r="M61" s="97"/>
      <c r="N61" s="97"/>
      <c r="O61" s="97"/>
      <c r="P61" s="97"/>
      <c r="Q61" s="97"/>
      <c r="R61" s="97"/>
      <c r="S61" s="160"/>
      <c r="T61" s="97"/>
      <c r="U61" s="97"/>
      <c r="V61" s="97"/>
      <c r="W61" s="160"/>
      <c r="X61" s="97"/>
      <c r="Y61" s="163"/>
    </row>
    <row r="62" spans="1:25" ht="63" customHeight="1" x14ac:dyDescent="0.25">
      <c r="A62" s="165" t="s">
        <v>275</v>
      </c>
      <c r="B62" s="119"/>
      <c r="C62" s="159" t="s">
        <v>312</v>
      </c>
      <c r="D62" s="97"/>
      <c r="E62" s="159" t="s">
        <v>265</v>
      </c>
      <c r="F62" s="159"/>
      <c r="G62" s="97"/>
      <c r="H62" s="159"/>
      <c r="I62" s="159"/>
      <c r="J62" s="173" t="s">
        <v>249</v>
      </c>
      <c r="K62" s="159"/>
      <c r="L62" s="97"/>
      <c r="M62" s="97"/>
      <c r="N62" s="176" t="s">
        <v>311</v>
      </c>
      <c r="O62" s="177"/>
      <c r="P62" s="178"/>
      <c r="Q62" s="97"/>
      <c r="R62" s="97"/>
      <c r="S62" s="160"/>
      <c r="T62" s="97"/>
      <c r="U62" s="85" t="s">
        <v>309</v>
      </c>
      <c r="V62" s="97"/>
      <c r="W62" s="160"/>
      <c r="X62" s="97"/>
      <c r="Y62" s="163"/>
    </row>
    <row r="63" spans="1:25" ht="16.5" customHeight="1" x14ac:dyDescent="0.25">
      <c r="A63" s="166"/>
      <c r="B63" s="119"/>
      <c r="C63" s="160"/>
      <c r="D63" s="97"/>
      <c r="E63" s="160"/>
      <c r="F63" s="160"/>
      <c r="G63" s="97"/>
      <c r="H63" s="160"/>
      <c r="I63" s="160"/>
      <c r="J63" s="174"/>
      <c r="K63" s="160"/>
      <c r="L63" s="97"/>
      <c r="M63" s="97"/>
      <c r="N63" s="179"/>
      <c r="O63" s="180"/>
      <c r="P63" s="181"/>
      <c r="Q63" s="97"/>
      <c r="R63" s="97"/>
      <c r="S63" s="160"/>
      <c r="T63" s="97"/>
      <c r="U63" s="97"/>
      <c r="V63" s="97"/>
      <c r="W63" s="160"/>
      <c r="X63" s="97"/>
      <c r="Y63" s="163"/>
    </row>
    <row r="64" spans="1:25" ht="115.5" customHeight="1" x14ac:dyDescent="0.25">
      <c r="A64" s="167"/>
      <c r="B64" s="119"/>
      <c r="C64" s="161"/>
      <c r="D64" s="97"/>
      <c r="E64" s="161"/>
      <c r="F64" s="161"/>
      <c r="G64" s="97"/>
      <c r="H64" s="161"/>
      <c r="I64" s="161"/>
      <c r="J64" s="175"/>
      <c r="K64" s="161"/>
      <c r="L64" s="97"/>
      <c r="M64" s="97"/>
      <c r="N64" s="182"/>
      <c r="O64" s="183"/>
      <c r="P64" s="184"/>
      <c r="Q64" s="97"/>
      <c r="R64" s="97"/>
      <c r="S64" s="161"/>
      <c r="T64" s="110"/>
      <c r="U64" s="85" t="s">
        <v>276</v>
      </c>
      <c r="V64" s="97"/>
      <c r="W64" s="161"/>
      <c r="X64" s="97"/>
      <c r="Y64" s="164"/>
    </row>
    <row r="65" spans="1:25" x14ac:dyDescent="0.25">
      <c r="A65" s="118"/>
      <c r="B65" s="119"/>
      <c r="C65" s="119"/>
      <c r="D65" s="119"/>
      <c r="E65" s="119"/>
      <c r="F65" s="119"/>
      <c r="G65" s="119"/>
      <c r="H65" s="121"/>
      <c r="I65" s="121"/>
      <c r="J65" s="121"/>
      <c r="K65" s="121"/>
      <c r="L65" s="119"/>
      <c r="M65" s="97"/>
      <c r="N65" s="119"/>
      <c r="O65" s="119"/>
      <c r="P65" s="119"/>
      <c r="Q65" s="119"/>
      <c r="R65" s="119"/>
      <c r="S65" s="122"/>
      <c r="T65" s="119"/>
      <c r="U65" s="119"/>
      <c r="V65" s="97"/>
      <c r="W65" s="119"/>
      <c r="X65" s="119"/>
      <c r="Y65" s="123"/>
    </row>
    <row r="66" spans="1:25" ht="116.25" customHeight="1" x14ac:dyDescent="0.25">
      <c r="A66" s="84" t="s">
        <v>259</v>
      </c>
      <c r="B66" s="119"/>
      <c r="C66" s="114"/>
      <c r="D66" s="119"/>
      <c r="E66" s="171" t="s">
        <v>277</v>
      </c>
      <c r="F66" s="172"/>
      <c r="G66" s="119"/>
      <c r="H66" s="124"/>
      <c r="I66" s="124"/>
      <c r="J66" s="124"/>
      <c r="K66" s="124" t="s">
        <v>249</v>
      </c>
      <c r="L66" s="125"/>
      <c r="M66" s="97"/>
      <c r="N66" s="168" t="s">
        <v>278</v>
      </c>
      <c r="O66" s="170"/>
      <c r="P66" s="169"/>
      <c r="Q66" s="125"/>
      <c r="R66" s="126"/>
      <c r="S66" s="114" t="s">
        <v>255</v>
      </c>
      <c r="T66" s="127"/>
      <c r="U66" s="114" t="s">
        <v>279</v>
      </c>
      <c r="V66" s="97"/>
      <c r="W66" s="114" t="s">
        <v>269</v>
      </c>
      <c r="X66" s="127"/>
      <c r="Y66" s="115"/>
    </row>
    <row r="67" spans="1:25" x14ac:dyDescent="0.25">
      <c r="A67" s="39"/>
      <c r="B67" s="68"/>
      <c r="C67" s="65"/>
      <c r="D67" s="68"/>
      <c r="E67" s="239"/>
      <c r="F67" s="240"/>
      <c r="G67" s="68"/>
      <c r="H67" s="54"/>
      <c r="I67" s="54"/>
      <c r="J67" s="54"/>
      <c r="K67" s="54"/>
      <c r="L67" s="55"/>
      <c r="M67" s="53"/>
      <c r="N67" s="239"/>
      <c r="O67" s="241"/>
      <c r="P67" s="240"/>
      <c r="Q67" s="56"/>
      <c r="R67" s="57"/>
      <c r="S67" s="65"/>
      <c r="T67" s="58"/>
      <c r="U67" s="65"/>
      <c r="V67" s="53"/>
      <c r="W67" s="65"/>
      <c r="X67" s="58"/>
      <c r="Y67" s="66"/>
    </row>
    <row r="68" spans="1:25" x14ac:dyDescent="0.25">
      <c r="A68" s="67"/>
      <c r="B68" s="68"/>
      <c r="C68" s="68"/>
      <c r="D68" s="68"/>
      <c r="E68" s="68"/>
      <c r="F68" s="68"/>
      <c r="G68" s="68"/>
      <c r="H68" s="59"/>
      <c r="I68" s="59"/>
      <c r="J68" s="59"/>
      <c r="K68" s="59"/>
      <c r="L68" s="59"/>
      <c r="M68" s="53"/>
      <c r="N68" s="59"/>
      <c r="O68" s="59"/>
      <c r="P68" s="59"/>
      <c r="Q68" s="68"/>
      <c r="R68" s="68"/>
      <c r="S68" s="68"/>
      <c r="T68" s="68"/>
      <c r="U68" s="68"/>
      <c r="V68" s="53"/>
      <c r="W68" s="68"/>
      <c r="X68" s="68"/>
      <c r="Y68" s="69"/>
    </row>
    <row r="69" spans="1:25" x14ac:dyDescent="0.25">
      <c r="A69" s="231"/>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3"/>
    </row>
    <row r="70" spans="1:25" x14ac:dyDescent="0.25">
      <c r="A70" s="51"/>
      <c r="B70" s="50"/>
      <c r="C70" s="50"/>
      <c r="D70" s="50"/>
      <c r="E70" s="50"/>
      <c r="F70" s="50"/>
      <c r="G70" s="50"/>
      <c r="H70" s="50"/>
      <c r="I70" s="50"/>
      <c r="J70" s="50"/>
      <c r="K70" s="50"/>
      <c r="L70" s="50"/>
      <c r="M70" s="50"/>
      <c r="N70" s="50"/>
      <c r="O70" s="50"/>
      <c r="P70" s="50"/>
      <c r="Q70" s="50"/>
      <c r="R70" s="50"/>
      <c r="S70" s="50"/>
      <c r="T70" s="50"/>
      <c r="U70" s="50"/>
      <c r="V70" s="50"/>
      <c r="W70" s="50"/>
      <c r="X70" s="50"/>
      <c r="Y70" s="52"/>
    </row>
    <row r="71" spans="1:25" x14ac:dyDescent="0.25">
      <c r="A71" s="186" t="s">
        <v>133</v>
      </c>
      <c r="B71" s="187"/>
      <c r="C71" s="188"/>
      <c r="D71" s="50"/>
      <c r="E71" s="50"/>
      <c r="F71" s="50"/>
      <c r="G71" s="50"/>
      <c r="H71" s="50"/>
      <c r="I71" s="50"/>
      <c r="J71" s="50"/>
      <c r="K71" s="50"/>
      <c r="L71" s="50"/>
      <c r="M71" s="50"/>
      <c r="N71" s="50"/>
      <c r="O71" s="50"/>
      <c r="P71" s="50"/>
      <c r="Q71" s="50"/>
      <c r="R71" s="50"/>
      <c r="S71" s="50"/>
      <c r="T71" s="50"/>
      <c r="U71" s="50"/>
      <c r="V71" s="50"/>
      <c r="W71" s="50"/>
      <c r="X71" s="50"/>
      <c r="Y71" s="52"/>
    </row>
    <row r="72" spans="1:25" x14ac:dyDescent="0.25">
      <c r="A72" s="189"/>
      <c r="B72" s="190"/>
      <c r="C72" s="191"/>
      <c r="D72" s="50"/>
      <c r="E72" s="50"/>
      <c r="F72" s="50"/>
      <c r="G72" s="50"/>
      <c r="H72" s="50"/>
      <c r="I72" s="50"/>
      <c r="J72" s="50"/>
      <c r="K72" s="50"/>
      <c r="L72" s="50"/>
      <c r="M72" s="50"/>
      <c r="N72" s="50"/>
      <c r="O72" s="50"/>
      <c r="P72" s="50"/>
      <c r="Q72" s="50"/>
      <c r="R72" s="50"/>
      <c r="S72" s="50"/>
      <c r="T72" s="50"/>
      <c r="U72" s="50"/>
      <c r="V72" s="50"/>
      <c r="W72" s="50"/>
      <c r="X72" s="50"/>
      <c r="Y72" s="52"/>
    </row>
    <row r="73" spans="1:25" x14ac:dyDescent="0.25">
      <c r="A73" s="192"/>
      <c r="B73" s="193"/>
      <c r="C73" s="194"/>
      <c r="D73" s="50"/>
      <c r="E73" s="50"/>
      <c r="F73" s="50"/>
      <c r="G73" s="50"/>
      <c r="H73" s="50"/>
      <c r="I73" s="50"/>
      <c r="J73" s="50"/>
      <c r="K73" s="50"/>
      <c r="L73" s="50"/>
      <c r="M73" s="50"/>
      <c r="N73" s="50"/>
      <c r="O73" s="50"/>
      <c r="P73" s="50"/>
      <c r="Q73" s="50"/>
      <c r="R73" s="50"/>
      <c r="S73" s="50"/>
      <c r="T73" s="50"/>
      <c r="U73" s="50"/>
      <c r="V73" s="50"/>
      <c r="W73" s="50"/>
      <c r="X73" s="50"/>
      <c r="Y73" s="52"/>
    </row>
    <row r="74" spans="1:25" x14ac:dyDescent="0.25">
      <c r="A74" s="195"/>
      <c r="B74" s="196"/>
      <c r="C74" s="197"/>
      <c r="D74" s="50"/>
      <c r="E74" s="50"/>
      <c r="F74" s="50"/>
      <c r="G74" s="50"/>
      <c r="H74" s="50"/>
      <c r="I74" s="50"/>
      <c r="J74" s="50"/>
      <c r="K74" s="50"/>
      <c r="L74" s="50"/>
      <c r="M74" s="50"/>
      <c r="N74" s="50"/>
      <c r="O74" s="50"/>
      <c r="P74" s="50"/>
      <c r="Q74" s="50"/>
      <c r="R74" s="50"/>
      <c r="S74" s="50"/>
      <c r="T74" s="50"/>
      <c r="U74" s="50"/>
      <c r="V74" s="50"/>
      <c r="W74" s="50"/>
      <c r="X74" s="50"/>
      <c r="Y74" s="52"/>
    </row>
    <row r="75" spans="1:25" x14ac:dyDescent="0.25">
      <c r="A75" s="198"/>
      <c r="B75" s="199"/>
      <c r="C75" s="200"/>
      <c r="D75" s="50"/>
      <c r="E75" s="50"/>
      <c r="F75" s="50"/>
      <c r="G75" s="50"/>
      <c r="H75" s="50"/>
      <c r="I75" s="50"/>
      <c r="J75" s="50"/>
      <c r="K75" s="50"/>
      <c r="L75" s="50"/>
      <c r="M75" s="50"/>
      <c r="N75" s="50"/>
      <c r="O75" s="50"/>
      <c r="P75" s="50"/>
      <c r="Q75" s="50"/>
      <c r="R75" s="50"/>
      <c r="S75" s="50"/>
      <c r="T75" s="50"/>
      <c r="U75" s="50"/>
      <c r="V75" s="50"/>
      <c r="W75" s="50"/>
      <c r="X75" s="50"/>
      <c r="Y75" s="52"/>
    </row>
    <row r="76" spans="1:25" x14ac:dyDescent="0.25">
      <c r="A76" s="201"/>
      <c r="B76" s="202"/>
      <c r="C76" s="203"/>
      <c r="D76" s="50"/>
      <c r="E76" s="50"/>
      <c r="F76" s="50"/>
      <c r="G76" s="50"/>
      <c r="H76" s="50"/>
      <c r="I76" s="50"/>
      <c r="J76" s="50"/>
      <c r="K76" s="50"/>
      <c r="L76" s="50"/>
      <c r="M76" s="50"/>
      <c r="N76" s="50"/>
      <c r="O76" s="50"/>
      <c r="P76" s="50"/>
      <c r="Q76" s="50"/>
      <c r="R76" s="50"/>
      <c r="S76" s="50"/>
      <c r="T76" s="50"/>
      <c r="U76" s="50"/>
      <c r="V76" s="50"/>
      <c r="W76" s="50"/>
      <c r="X76" s="50"/>
      <c r="Y76" s="52"/>
    </row>
    <row r="77" spans="1:25" x14ac:dyDescent="0.25">
      <c r="A77" s="195"/>
      <c r="B77" s="196"/>
      <c r="C77" s="197"/>
      <c r="D77" s="50"/>
      <c r="E77" s="50"/>
      <c r="F77" s="50"/>
      <c r="G77" s="50"/>
      <c r="H77" s="50"/>
      <c r="I77" s="50"/>
      <c r="J77" s="50"/>
      <c r="K77" s="50"/>
      <c r="L77" s="50"/>
      <c r="M77" s="50"/>
      <c r="N77" s="50"/>
      <c r="O77" s="50"/>
      <c r="P77" s="50"/>
      <c r="Q77" s="50"/>
      <c r="R77" s="50"/>
      <c r="S77" s="50"/>
      <c r="T77" s="50"/>
      <c r="U77" s="50"/>
      <c r="V77" s="50"/>
      <c r="W77" s="50"/>
      <c r="X77" s="50"/>
      <c r="Y77" s="52"/>
    </row>
    <row r="78" spans="1:25" x14ac:dyDescent="0.25">
      <c r="A78" s="201"/>
      <c r="B78" s="202"/>
      <c r="C78" s="203"/>
      <c r="D78" s="50"/>
      <c r="E78" s="50"/>
      <c r="F78" s="50"/>
      <c r="G78" s="50"/>
      <c r="H78" s="50"/>
      <c r="I78" s="50"/>
      <c r="J78" s="50"/>
      <c r="K78" s="50"/>
      <c r="L78" s="50"/>
      <c r="M78" s="50"/>
      <c r="N78" s="50"/>
      <c r="O78" s="50"/>
      <c r="P78" s="50"/>
      <c r="Q78" s="50"/>
      <c r="R78" s="50"/>
      <c r="S78" s="50"/>
      <c r="T78" s="50"/>
      <c r="U78" s="50"/>
      <c r="V78" s="50"/>
      <c r="W78" s="50"/>
      <c r="X78" s="50"/>
      <c r="Y78" s="52"/>
    </row>
    <row r="79" spans="1:25" x14ac:dyDescent="0.25">
      <c r="A79" s="40"/>
      <c r="B79" s="41"/>
      <c r="C79" s="41"/>
      <c r="D79" s="41"/>
      <c r="E79" s="41"/>
      <c r="F79" s="41"/>
      <c r="G79" s="41"/>
      <c r="H79" s="41"/>
      <c r="I79" s="41"/>
      <c r="J79" s="41"/>
      <c r="K79" s="41"/>
      <c r="L79" s="41"/>
      <c r="M79" s="41"/>
      <c r="N79" s="41"/>
      <c r="O79" s="41"/>
      <c r="P79" s="41"/>
      <c r="Q79" s="41"/>
      <c r="R79" s="41"/>
      <c r="S79" s="41"/>
      <c r="T79" s="41"/>
      <c r="U79" s="41"/>
      <c r="V79" s="41"/>
      <c r="W79" s="41"/>
      <c r="X79" s="41"/>
      <c r="Y79" s="42"/>
    </row>
    <row r="80" spans="1:25" x14ac:dyDescent="0.25">
      <c r="A80" s="40"/>
      <c r="B80" s="41"/>
      <c r="C80" s="41"/>
      <c r="D80" s="41"/>
      <c r="E80" s="41"/>
      <c r="F80" s="41"/>
      <c r="G80" s="41"/>
      <c r="H80" s="41"/>
      <c r="I80" s="41"/>
      <c r="J80" s="41"/>
      <c r="K80" s="41"/>
      <c r="L80" s="41"/>
      <c r="M80" s="41"/>
      <c r="N80" s="41"/>
      <c r="O80" s="41"/>
      <c r="P80" s="41"/>
      <c r="Q80" s="41"/>
      <c r="R80" s="41"/>
      <c r="S80" s="41"/>
      <c r="T80" s="41"/>
      <c r="U80" s="41"/>
      <c r="V80" s="41"/>
      <c r="W80" s="41"/>
      <c r="X80" s="41"/>
      <c r="Y80" s="42"/>
    </row>
    <row r="81" spans="1:25" x14ac:dyDescent="0.25">
      <c r="A81" s="40"/>
      <c r="B81" s="41"/>
      <c r="C81" s="41"/>
      <c r="D81" s="41"/>
      <c r="E81" s="41"/>
      <c r="F81" s="41"/>
      <c r="G81" s="41"/>
      <c r="H81" s="41"/>
      <c r="I81" s="41"/>
      <c r="J81" s="41"/>
      <c r="K81" s="41"/>
      <c r="L81" s="41"/>
      <c r="M81" s="41"/>
      <c r="N81" s="41"/>
      <c r="O81" s="41"/>
      <c r="P81" s="41"/>
      <c r="Q81" s="41"/>
      <c r="R81" s="41"/>
      <c r="S81" s="41"/>
      <c r="T81" s="41"/>
      <c r="U81" s="41"/>
      <c r="V81" s="41"/>
      <c r="W81" s="41"/>
      <c r="X81" s="41"/>
      <c r="Y81" s="42"/>
    </row>
    <row r="82" spans="1:25" x14ac:dyDescent="0.25">
      <c r="A82" s="40"/>
      <c r="B82" s="41"/>
      <c r="C82" s="41"/>
      <c r="D82" s="41"/>
      <c r="E82" s="41"/>
      <c r="F82" s="41"/>
      <c r="G82" s="41"/>
      <c r="H82" s="41"/>
      <c r="I82" s="41"/>
      <c r="J82" s="41"/>
      <c r="K82" s="41"/>
      <c r="L82" s="41"/>
      <c r="M82" s="41"/>
      <c r="N82" s="41"/>
      <c r="O82" s="41"/>
      <c r="P82" s="41"/>
      <c r="Q82" s="41"/>
      <c r="R82" s="41"/>
      <c r="S82" s="41"/>
      <c r="T82" s="41"/>
      <c r="U82" s="41"/>
      <c r="V82" s="41"/>
      <c r="W82" s="41"/>
      <c r="X82" s="41"/>
      <c r="Y82" s="42"/>
    </row>
    <row r="83" spans="1:25" x14ac:dyDescent="0.25">
      <c r="A83" s="40"/>
      <c r="B83" s="41"/>
      <c r="C83" s="41"/>
      <c r="D83" s="41"/>
      <c r="E83" s="41"/>
      <c r="F83" s="41"/>
      <c r="G83" s="41"/>
      <c r="H83" s="41"/>
      <c r="I83" s="41"/>
      <c r="J83" s="41"/>
      <c r="K83" s="41"/>
      <c r="L83" s="41"/>
      <c r="M83" s="41"/>
      <c r="N83" s="41"/>
      <c r="O83" s="41"/>
      <c r="P83" s="41"/>
      <c r="Q83" s="41"/>
      <c r="R83" s="41"/>
      <c r="S83" s="41"/>
      <c r="T83" s="41"/>
      <c r="U83" s="41"/>
      <c r="V83" s="41"/>
      <c r="W83" s="41"/>
      <c r="X83" s="41"/>
      <c r="Y83" s="42"/>
    </row>
    <row r="84" spans="1:25" x14ac:dyDescent="0.25">
      <c r="A84" s="40"/>
      <c r="B84" s="41"/>
      <c r="C84" s="41"/>
      <c r="D84" s="41"/>
      <c r="E84" s="41"/>
      <c r="F84" s="41"/>
      <c r="G84" s="41"/>
      <c r="H84" s="41"/>
      <c r="I84" s="41"/>
      <c r="J84" s="41"/>
      <c r="K84" s="41"/>
      <c r="L84" s="41"/>
      <c r="M84" s="41"/>
      <c r="N84" s="41"/>
      <c r="O84" s="41"/>
      <c r="P84" s="41"/>
      <c r="Q84" s="41"/>
      <c r="R84" s="41"/>
      <c r="S84" s="41"/>
      <c r="T84" s="41"/>
      <c r="U84" s="41"/>
      <c r="V84" s="41"/>
      <c r="W84" s="41"/>
      <c r="X84" s="41"/>
      <c r="Y84" s="42"/>
    </row>
    <row r="85" spans="1:25" x14ac:dyDescent="0.25">
      <c r="A85" s="40"/>
      <c r="B85" s="41"/>
      <c r="C85" s="41"/>
      <c r="D85" s="41"/>
      <c r="E85" s="41"/>
      <c r="F85" s="41"/>
      <c r="G85" s="41"/>
      <c r="H85" s="41"/>
      <c r="I85" s="41"/>
      <c r="J85" s="41"/>
      <c r="K85" s="41"/>
      <c r="L85" s="41"/>
      <c r="M85" s="41"/>
      <c r="N85" s="41"/>
      <c r="O85" s="41"/>
      <c r="P85" s="41"/>
      <c r="Q85" s="41"/>
      <c r="R85" s="41"/>
      <c r="S85" s="41"/>
      <c r="T85" s="41"/>
      <c r="U85" s="41"/>
      <c r="V85" s="41"/>
      <c r="W85" s="41"/>
      <c r="X85" s="41"/>
      <c r="Y85" s="42"/>
    </row>
    <row r="86" spans="1:25" x14ac:dyDescent="0.25">
      <c r="A86" s="40"/>
      <c r="B86" s="41"/>
      <c r="C86" s="41"/>
      <c r="D86" s="41"/>
      <c r="E86" s="41"/>
      <c r="F86" s="41"/>
      <c r="G86" s="41"/>
      <c r="H86" s="41"/>
      <c r="I86" s="41"/>
      <c r="J86" s="41"/>
      <c r="K86" s="41"/>
      <c r="L86" s="41"/>
      <c r="M86" s="41"/>
      <c r="N86" s="41"/>
      <c r="O86" s="41"/>
      <c r="P86" s="41"/>
      <c r="Q86" s="41"/>
      <c r="R86" s="41"/>
      <c r="S86" s="41"/>
      <c r="T86" s="41"/>
      <c r="U86" s="41"/>
      <c r="V86" s="41"/>
      <c r="W86" s="41"/>
      <c r="X86" s="41"/>
      <c r="Y86" s="42"/>
    </row>
    <row r="87" spans="1:25" x14ac:dyDescent="0.25">
      <c r="A87" s="40"/>
      <c r="B87" s="41"/>
      <c r="C87" s="41"/>
      <c r="D87" s="41"/>
      <c r="E87" s="41"/>
      <c r="F87" s="41"/>
      <c r="G87" s="41"/>
      <c r="H87" s="41"/>
      <c r="I87" s="41"/>
      <c r="J87" s="41"/>
      <c r="K87" s="41"/>
      <c r="L87" s="41"/>
      <c r="M87" s="41"/>
      <c r="N87" s="41"/>
      <c r="O87" s="41"/>
      <c r="P87" s="41"/>
      <c r="Q87" s="41"/>
      <c r="R87" s="41"/>
      <c r="S87" s="41"/>
      <c r="T87" s="41"/>
      <c r="U87" s="41"/>
      <c r="V87" s="41"/>
      <c r="W87" s="41"/>
      <c r="X87" s="41"/>
      <c r="Y87" s="42"/>
    </row>
    <row r="88" spans="1:25" x14ac:dyDescent="0.25">
      <c r="A88" s="40"/>
      <c r="B88" s="41"/>
      <c r="C88" s="41"/>
      <c r="D88" s="41"/>
      <c r="E88" s="41"/>
      <c r="F88" s="41"/>
      <c r="G88" s="41"/>
      <c r="H88" s="41"/>
      <c r="I88" s="41"/>
      <c r="J88" s="41"/>
      <c r="K88" s="41"/>
      <c r="L88" s="41"/>
      <c r="M88" s="41"/>
      <c r="N88" s="41"/>
      <c r="O88" s="41"/>
      <c r="P88" s="41"/>
      <c r="Q88" s="41"/>
      <c r="R88" s="41"/>
      <c r="S88" s="41"/>
      <c r="T88" s="41"/>
      <c r="U88" s="41"/>
      <c r="V88" s="41"/>
      <c r="W88" s="41"/>
      <c r="X88" s="41"/>
      <c r="Y88" s="42"/>
    </row>
    <row r="89" spans="1:25" x14ac:dyDescent="0.25">
      <c r="A89" s="40"/>
      <c r="B89" s="41"/>
      <c r="C89" s="41"/>
      <c r="D89" s="41"/>
      <c r="E89" s="41"/>
      <c r="F89" s="41"/>
      <c r="G89" s="41"/>
      <c r="H89" s="41"/>
      <c r="I89" s="41"/>
      <c r="J89" s="41"/>
      <c r="K89" s="41"/>
      <c r="L89" s="41"/>
      <c r="M89" s="41"/>
      <c r="N89" s="41"/>
      <c r="O89" s="41"/>
      <c r="P89" s="41"/>
      <c r="Q89" s="41"/>
      <c r="R89" s="41"/>
      <c r="S89" s="41"/>
      <c r="T89" s="41"/>
      <c r="U89" s="41"/>
      <c r="V89" s="41"/>
      <c r="W89" s="41"/>
      <c r="X89" s="41"/>
      <c r="Y89" s="42"/>
    </row>
    <row r="90" spans="1:25" ht="15.75" thickBot="1" x14ac:dyDescent="0.3">
      <c r="A90" s="49"/>
      <c r="B90" s="43"/>
      <c r="C90" s="43"/>
      <c r="D90" s="43"/>
      <c r="E90" s="43"/>
      <c r="F90" s="43"/>
      <c r="G90" s="43"/>
      <c r="H90" s="43"/>
      <c r="I90" s="43"/>
      <c r="J90" s="43"/>
      <c r="K90" s="43"/>
      <c r="L90" s="43"/>
      <c r="M90" s="43"/>
      <c r="N90" s="43"/>
      <c r="O90" s="43"/>
      <c r="P90" s="43"/>
      <c r="Q90" s="43"/>
      <c r="R90" s="43"/>
      <c r="S90" s="43"/>
      <c r="T90" s="43"/>
      <c r="U90" s="43"/>
      <c r="V90" s="43"/>
      <c r="W90" s="43"/>
      <c r="X90" s="43"/>
      <c r="Y90" s="44"/>
    </row>
  </sheetData>
  <sheetProtection formatCells="0" selectLockedCells="1" selectUnlockedCells="1"/>
  <mergeCells count="161">
    <mergeCell ref="A62:A64"/>
    <mergeCell ref="E62:F64"/>
    <mergeCell ref="C62:C64"/>
    <mergeCell ref="N62:P64"/>
    <mergeCell ref="K62:K64"/>
    <mergeCell ref="J62:J64"/>
    <mergeCell ref="I62:I64"/>
    <mergeCell ref="H62:H64"/>
    <mergeCell ref="Y22:Y24"/>
    <mergeCell ref="N47:P47"/>
    <mergeCell ref="N49:P49"/>
    <mergeCell ref="U39:U41"/>
    <mergeCell ref="W39:W41"/>
    <mergeCell ref="Y39:Y41"/>
    <mergeCell ref="A30:A32"/>
    <mergeCell ref="C30:C32"/>
    <mergeCell ref="E30:F32"/>
    <mergeCell ref="H30:H32"/>
    <mergeCell ref="I30:I32"/>
    <mergeCell ref="J30:J32"/>
    <mergeCell ref="K30:K32"/>
    <mergeCell ref="N30:P32"/>
    <mergeCell ref="S30:S32"/>
    <mergeCell ref="U30:U32"/>
    <mergeCell ref="W30:W32"/>
    <mergeCell ref="Y30:Y32"/>
    <mergeCell ref="A39:A41"/>
    <mergeCell ref="C39:C41"/>
    <mergeCell ref="E39:F41"/>
    <mergeCell ref="H39:H41"/>
    <mergeCell ref="I39:I41"/>
    <mergeCell ref="J39:J41"/>
    <mergeCell ref="K39:K41"/>
    <mergeCell ref="N39:P41"/>
    <mergeCell ref="S39:S41"/>
    <mergeCell ref="U34:U36"/>
    <mergeCell ref="W34:W36"/>
    <mergeCell ref="Y34:Y36"/>
    <mergeCell ref="A34:A36"/>
    <mergeCell ref="C34:C36"/>
    <mergeCell ref="E34:F36"/>
    <mergeCell ref="H34:H36"/>
    <mergeCell ref="I34:I36"/>
    <mergeCell ref="J34:J36"/>
    <mergeCell ref="K34:K36"/>
    <mergeCell ref="N34:P36"/>
    <mergeCell ref="S34:S36"/>
    <mergeCell ref="A26:A28"/>
    <mergeCell ref="C26:C28"/>
    <mergeCell ref="E26:F28"/>
    <mergeCell ref="H26:H28"/>
    <mergeCell ref="I26:I28"/>
    <mergeCell ref="J26:J28"/>
    <mergeCell ref="K26:K28"/>
    <mergeCell ref="N26:P28"/>
    <mergeCell ref="S26:S28"/>
    <mergeCell ref="A22:A24"/>
    <mergeCell ref="C22:C24"/>
    <mergeCell ref="E22:F24"/>
    <mergeCell ref="H22:H24"/>
    <mergeCell ref="I22:I24"/>
    <mergeCell ref="J22:J24"/>
    <mergeCell ref="K22:K24"/>
    <mergeCell ref="N22:P24"/>
    <mergeCell ref="S22:S24"/>
    <mergeCell ref="B19:B20"/>
    <mergeCell ref="D19:D20"/>
    <mergeCell ref="E19:F19"/>
    <mergeCell ref="A1:E3"/>
    <mergeCell ref="F1:V3"/>
    <mergeCell ref="W1:X1"/>
    <mergeCell ref="W2:X2"/>
    <mergeCell ref="W3:X3"/>
    <mergeCell ref="W11:Y11"/>
    <mergeCell ref="W9:Y9"/>
    <mergeCell ref="G18:G20"/>
    <mergeCell ref="H18:K18"/>
    <mergeCell ref="U7:V7"/>
    <mergeCell ref="U18:Y18"/>
    <mergeCell ref="U8:V8"/>
    <mergeCell ref="U10:V10"/>
    <mergeCell ref="U14:V14"/>
    <mergeCell ref="E20:F20"/>
    <mergeCell ref="Q19:R20"/>
    <mergeCell ref="A4:Y4"/>
    <mergeCell ref="A5:B16"/>
    <mergeCell ref="G5:G14"/>
    <mergeCell ref="T5:T14"/>
    <mergeCell ref="E16:F16"/>
    <mergeCell ref="C43:C45"/>
    <mergeCell ref="E43:F45"/>
    <mergeCell ref="J43:J45"/>
    <mergeCell ref="K43:K45"/>
    <mergeCell ref="C5:C6"/>
    <mergeCell ref="E5:F6"/>
    <mergeCell ref="C15:Y15"/>
    <mergeCell ref="C7:C14"/>
    <mergeCell ref="U5:Y5"/>
    <mergeCell ref="W14:Y14"/>
    <mergeCell ref="W7:Y7"/>
    <mergeCell ref="W8:Y8"/>
    <mergeCell ref="W10:Y10"/>
    <mergeCell ref="W6:Y6"/>
    <mergeCell ref="D7:D14"/>
    <mergeCell ref="E7:F14"/>
    <mergeCell ref="U9:V9"/>
    <mergeCell ref="U11:V11"/>
    <mergeCell ref="U12:V12"/>
    <mergeCell ref="U26:U28"/>
    <mergeCell ref="W26:W28"/>
    <mergeCell ref="Y26:Y28"/>
    <mergeCell ref="U22:U24"/>
    <mergeCell ref="W22:W24"/>
    <mergeCell ref="E49:F49"/>
    <mergeCell ref="E51:F51"/>
    <mergeCell ref="N51:P51"/>
    <mergeCell ref="E47:F47"/>
    <mergeCell ref="A71:C71"/>
    <mergeCell ref="A72:C73"/>
    <mergeCell ref="A74:C76"/>
    <mergeCell ref="A77:C78"/>
    <mergeCell ref="P5:S6"/>
    <mergeCell ref="P7:S14"/>
    <mergeCell ref="N18:S18"/>
    <mergeCell ref="N19:P19"/>
    <mergeCell ref="N20:P20"/>
    <mergeCell ref="H5:N6"/>
    <mergeCell ref="H7:N14"/>
    <mergeCell ref="O5:O14"/>
    <mergeCell ref="H16:N16"/>
    <mergeCell ref="O16:Y16"/>
    <mergeCell ref="U6:V6"/>
    <mergeCell ref="A69:Y69"/>
    <mergeCell ref="A17:Y17"/>
    <mergeCell ref="A18:F18"/>
    <mergeCell ref="E67:F67"/>
    <mergeCell ref="N67:P67"/>
    <mergeCell ref="W43:W45"/>
    <mergeCell ref="Y43:Y45"/>
    <mergeCell ref="A58:A60"/>
    <mergeCell ref="C58:C60"/>
    <mergeCell ref="E58:F58"/>
    <mergeCell ref="N58:P58"/>
    <mergeCell ref="E66:F66"/>
    <mergeCell ref="N66:P66"/>
    <mergeCell ref="S55:S64"/>
    <mergeCell ref="W55:W64"/>
    <mergeCell ref="Y55:Y64"/>
    <mergeCell ref="U56:U60"/>
    <mergeCell ref="S43:S45"/>
    <mergeCell ref="U43:U45"/>
    <mergeCell ref="A43:A45"/>
    <mergeCell ref="H43:H45"/>
    <mergeCell ref="I43:I45"/>
    <mergeCell ref="N43:P45"/>
    <mergeCell ref="E56:F56"/>
    <mergeCell ref="N56:P56"/>
    <mergeCell ref="E60:F60"/>
    <mergeCell ref="N60:P60"/>
    <mergeCell ref="E53:F53"/>
    <mergeCell ref="N53:P53"/>
  </mergeCells>
  <dataValidations count="18">
    <dataValidation allowBlank="1" showInputMessage="1" showErrorMessage="1" sqref="E7:F14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6" xr:uid="{00000000-0002-0000-0000-000006000000}"/>
    <dataValidation allowBlank="1" showInputMessage="1" showErrorMessage="1" prompt="Para definir el alcance de su proceso tenga en cuenta que debe describir y delimitar brevemente el inicio y fin de las actividades del proceso. " sqref="H16:N16" xr:uid="{00000000-0002-0000-0000-000007000000}"/>
    <dataValidation allowBlank="1" showInputMessage="1" showErrorMessage="1" prompt="Identifica los procesos de la SIC, que proporcionan insumos o necesidades para ejecutar las actividades del proceso." sqref="A19" xr:uid="{00000000-0002-0000-0000-000008000000}"/>
    <dataValidation allowBlank="1" showInputMessage="1" showErrorMessage="1" prompt="Identifica Entidades externas o usuarios que proporcionan insumos o necesidades para ejecutar las actividades del proceso." sqref="C19"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8:K18" xr:uid="{00000000-0002-0000-0000-00000A000000}"/>
    <dataValidation allowBlank="1" showInputMessage="1" showErrorMessage="1" prompt="Define los cargos y/o roles responsables de realizar la actividad descrita. _x000a_" sqref="S19" xr:uid="{00000000-0002-0000-0000-00000B000000}"/>
    <dataValidation allowBlank="1" showInputMessage="1" showErrorMessage="1" prompt="Identifica los procesos, los cargos o roles específicos que reciben la salida y que hacen parte de la SIC." sqref="W19" xr:uid="{00000000-0002-0000-0000-00000C000000}"/>
    <dataValidation allowBlank="1" showInputMessage="1" showErrorMessage="1" prompt="Identifica las entidades externas que reciben o son afectados por las salidas generadas en una actividad." sqref="Y19" xr:uid="{00000000-0002-0000-0000-00000D000000}"/>
    <dataValidation allowBlank="1" showInputMessage="1" showErrorMessage="1" prompt="Seleccione de la lista desplegable los trámites y OPAS asociados al proceso, en caso de tener más de uno utilice las diferentes filas." sqref="A71:C71" xr:uid="{00000000-0002-0000-0000-00000E000000}"/>
    <dataValidation allowBlank="1" showInputMessage="1" showErrorMessage="1" prompt="Son los insumos o la información de necesidades o aspectos legales que se requieren para la ejecución de las actividades. " sqref="E19:F19"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9"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9:P19"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A72:C78</xm:sqref>
        </x14:dataValidation>
        <x14:dataValidation type="list" allowBlank="1" showInputMessage="1" showErrorMessage="1" xr:uid="{00000000-0002-0000-0000-000013000000}">
          <x14:formula1>
            <xm:f>'Listas desplegables'!$D$3:$D$47</xm:f>
          </x14:formula1>
          <xm:sqref>C7:C14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Y69"/>
  <sheetViews>
    <sheetView showGridLines="0" view="pageBreakPreview" zoomScale="80" zoomScaleNormal="100" zoomScaleSheetLayoutView="80" workbookViewId="0">
      <selection activeCell="C11" sqref="C11:S11"/>
    </sheetView>
  </sheetViews>
  <sheetFormatPr baseColWidth="10" defaultColWidth="11.42578125" defaultRowHeight="15" x14ac:dyDescent="0.25"/>
  <cols>
    <col min="1" max="1" width="4" style="1" customWidth="1"/>
    <col min="2" max="2" width="33.8554687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63" t="s">
        <v>331</v>
      </c>
      <c r="D8" s="363"/>
      <c r="E8" s="363"/>
      <c r="F8" s="363"/>
      <c r="G8" s="363"/>
      <c r="H8" s="363"/>
      <c r="I8" s="363"/>
      <c r="J8" s="363"/>
      <c r="K8" s="358" t="s">
        <v>40</v>
      </c>
      <c r="L8" s="358"/>
      <c r="M8" s="363" t="str">
        <f>[1]Caracterización!U7</f>
        <v>Eficacia</v>
      </c>
      <c r="N8" s="363"/>
      <c r="O8" s="358" t="s">
        <v>43</v>
      </c>
      <c r="P8" s="358"/>
      <c r="Q8" s="334" t="s">
        <v>171</v>
      </c>
      <c r="R8" s="334"/>
      <c r="S8" s="364"/>
    </row>
    <row r="9" spans="2:25" ht="30.75" customHeight="1" x14ac:dyDescent="0.25">
      <c r="B9" s="10" t="s">
        <v>24</v>
      </c>
      <c r="C9" s="346" t="s">
        <v>332</v>
      </c>
      <c r="D9" s="346"/>
      <c r="E9" s="346"/>
      <c r="F9" s="346"/>
      <c r="G9" s="346"/>
      <c r="H9" s="346"/>
      <c r="I9" s="346"/>
      <c r="J9" s="346"/>
      <c r="K9" s="346"/>
      <c r="L9" s="346"/>
      <c r="M9" s="346"/>
      <c r="N9" s="346"/>
      <c r="O9" s="346"/>
      <c r="P9" s="346"/>
      <c r="Q9" s="346"/>
      <c r="R9" s="346"/>
      <c r="S9" s="347"/>
    </row>
    <row r="10" spans="2:25" ht="30.75" customHeight="1" x14ac:dyDescent="0.25">
      <c r="B10" s="10" t="s">
        <v>41</v>
      </c>
      <c r="C10" s="346" t="s">
        <v>333</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
        <v>334</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42" customHeight="1" x14ac:dyDescent="0.25">
      <c r="B14" s="354" t="s">
        <v>335</v>
      </c>
      <c r="C14" s="355" t="s">
        <v>336</v>
      </c>
      <c r="D14" s="355"/>
      <c r="E14" s="355" t="s">
        <v>337</v>
      </c>
      <c r="F14" s="355"/>
      <c r="G14" s="355"/>
      <c r="H14" s="355"/>
      <c r="I14" s="331" t="s">
        <v>338</v>
      </c>
      <c r="J14" s="332"/>
      <c r="K14" s="332"/>
      <c r="L14" s="332"/>
      <c r="M14" s="333"/>
      <c r="N14" s="355" t="s">
        <v>339</v>
      </c>
      <c r="O14" s="355"/>
      <c r="P14" s="355"/>
      <c r="Q14" s="355"/>
      <c r="R14" s="356"/>
      <c r="S14" s="353"/>
    </row>
    <row r="15" spans="2:25" ht="42" customHeight="1" x14ac:dyDescent="0.25">
      <c r="B15" s="354"/>
      <c r="C15" s="355" t="s">
        <v>340</v>
      </c>
      <c r="D15" s="355"/>
      <c r="E15" s="355" t="s">
        <v>341</v>
      </c>
      <c r="F15" s="355"/>
      <c r="G15" s="355"/>
      <c r="H15" s="355"/>
      <c r="I15" s="331" t="s">
        <v>338</v>
      </c>
      <c r="J15" s="332"/>
      <c r="K15" s="332"/>
      <c r="L15" s="332"/>
      <c r="M15" s="333"/>
      <c r="N15" s="334" t="s">
        <v>342</v>
      </c>
      <c r="O15" s="334"/>
      <c r="P15" s="334"/>
      <c r="Q15" s="334"/>
      <c r="R15" s="335"/>
      <c r="S15" s="353"/>
    </row>
    <row r="16" spans="2:25" x14ac:dyDescent="0.25">
      <c r="B16" s="336"/>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t="s">
        <v>249</v>
      </c>
      <c r="E18" s="139"/>
      <c r="F18" s="139" t="s">
        <v>30</v>
      </c>
      <c r="G18" s="138"/>
      <c r="H18" s="139"/>
      <c r="I18" s="139" t="s">
        <v>31</v>
      </c>
      <c r="J18" s="139"/>
      <c r="K18" s="138"/>
      <c r="L18" s="139"/>
      <c r="M18" s="139" t="s">
        <v>32</v>
      </c>
      <c r="N18" s="138"/>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40" t="s">
        <v>173</v>
      </c>
      <c r="D21" s="341"/>
      <c r="E21" s="341"/>
      <c r="F21" s="341"/>
      <c r="G21" s="342"/>
      <c r="H21" s="36"/>
      <c r="I21" s="343" t="s">
        <v>174</v>
      </c>
      <c r="J21" s="343"/>
      <c r="K21" s="343"/>
      <c r="L21" s="343"/>
      <c r="M21" s="344"/>
      <c r="N21" s="340" t="s">
        <v>175</v>
      </c>
      <c r="O21" s="341"/>
      <c r="P21" s="341"/>
      <c r="Q21" s="341"/>
      <c r="R21" s="345"/>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343</v>
      </c>
      <c r="D24" s="15"/>
      <c r="E24" s="319" t="s">
        <v>35</v>
      </c>
      <c r="F24" s="320"/>
      <c r="G24" s="321"/>
      <c r="H24" s="322">
        <v>7.2000000000000005E-4</v>
      </c>
      <c r="I24" s="323"/>
      <c r="J24" s="324"/>
      <c r="K24" s="319" t="s">
        <v>197</v>
      </c>
      <c r="L24" s="320"/>
      <c r="M24" s="320"/>
      <c r="N24" s="321"/>
      <c r="O24" s="325" t="s">
        <v>344</v>
      </c>
      <c r="P24" s="326"/>
      <c r="Q24" s="326"/>
      <c r="R24" s="327"/>
      <c r="S24" s="16"/>
    </row>
    <row r="25" spans="2:19" customFormat="1" ht="18.75" customHeight="1" x14ac:dyDescent="0.25"/>
    <row r="26" spans="2:19" customFormat="1" ht="18" x14ac:dyDescent="0.25">
      <c r="B26" s="141" t="s">
        <v>345</v>
      </c>
      <c r="C26" s="141" t="s">
        <v>346</v>
      </c>
      <c r="D26" s="141" t="s">
        <v>347</v>
      </c>
      <c r="E26" s="141" t="s">
        <v>348</v>
      </c>
      <c r="F26" s="141" t="s">
        <v>349</v>
      </c>
      <c r="G26" s="141" t="s">
        <v>350</v>
      </c>
      <c r="H26" s="141" t="s">
        <v>351</v>
      </c>
      <c r="I26" s="141" t="s">
        <v>352</v>
      </c>
      <c r="J26" s="141" t="s">
        <v>353</v>
      </c>
      <c r="K26" s="141" t="s">
        <v>354</v>
      </c>
      <c r="L26" s="141" t="s">
        <v>355</v>
      </c>
      <c r="M26" s="141" t="s">
        <v>356</v>
      </c>
      <c r="N26" s="141" t="s">
        <v>357</v>
      </c>
      <c r="O26" s="141" t="s">
        <v>358</v>
      </c>
    </row>
    <row r="27" spans="2:19" customFormat="1" ht="36" x14ac:dyDescent="0.25">
      <c r="B27" s="142" t="str">
        <f>C14</f>
        <v>Número de accidentes de trabajo presentados en el mes</v>
      </c>
      <c r="C27" s="328">
        <v>2019</v>
      </c>
      <c r="D27" s="143">
        <v>0</v>
      </c>
      <c r="E27" s="143">
        <v>0</v>
      </c>
      <c r="F27" s="143">
        <v>0</v>
      </c>
      <c r="G27" s="143">
        <v>2</v>
      </c>
      <c r="H27" s="143">
        <v>5</v>
      </c>
      <c r="I27" s="143">
        <v>0</v>
      </c>
      <c r="J27" s="143">
        <v>4</v>
      </c>
      <c r="K27" s="143">
        <v>1</v>
      </c>
      <c r="L27" s="143"/>
      <c r="M27" s="143"/>
      <c r="N27" s="143"/>
      <c r="O27" s="143"/>
    </row>
    <row r="28" spans="2:19" customFormat="1" ht="36" x14ac:dyDescent="0.25">
      <c r="B28" s="142" t="str">
        <f>C15</f>
        <v>Número de trabajadores en el mes</v>
      </c>
      <c r="C28" s="328"/>
      <c r="D28" s="143">
        <v>1052</v>
      </c>
      <c r="E28" s="143">
        <v>1537</v>
      </c>
      <c r="F28" s="143">
        <v>1656</v>
      </c>
      <c r="G28" s="143">
        <v>1759</v>
      </c>
      <c r="H28" s="143">
        <v>1822</v>
      </c>
      <c r="I28" s="143">
        <v>1883</v>
      </c>
      <c r="J28" s="143">
        <v>1946</v>
      </c>
      <c r="K28" s="143"/>
      <c r="L28" s="143"/>
      <c r="M28" s="143"/>
      <c r="N28" s="143"/>
      <c r="O28" s="143"/>
    </row>
    <row r="29" spans="2:19" customFormat="1" ht="18" x14ac:dyDescent="0.25">
      <c r="B29" s="142" t="s">
        <v>359</v>
      </c>
      <c r="C29" s="328"/>
      <c r="D29" s="317">
        <f>+(D27/D28)*100</f>
        <v>0</v>
      </c>
      <c r="E29" s="317">
        <f t="shared" ref="E29:O29" si="0">+(E27/E28)*100</f>
        <v>0</v>
      </c>
      <c r="F29" s="317">
        <f t="shared" si="0"/>
        <v>0</v>
      </c>
      <c r="G29" s="317">
        <f t="shared" si="0"/>
        <v>0.11370096645821488</v>
      </c>
      <c r="H29" s="317">
        <f t="shared" si="0"/>
        <v>0.27442371020856204</v>
      </c>
      <c r="I29" s="317">
        <f t="shared" si="0"/>
        <v>0</v>
      </c>
      <c r="J29" s="317">
        <f t="shared" si="0"/>
        <v>0.20554984583761562</v>
      </c>
      <c r="K29" s="317" t="e">
        <f t="shared" si="0"/>
        <v>#DIV/0!</v>
      </c>
      <c r="L29" s="317" t="e">
        <f t="shared" si="0"/>
        <v>#DIV/0!</v>
      </c>
      <c r="M29" s="317" t="e">
        <f t="shared" si="0"/>
        <v>#DIV/0!</v>
      </c>
      <c r="N29" s="317" t="e">
        <f t="shared" si="0"/>
        <v>#DIV/0!</v>
      </c>
      <c r="O29" s="317" t="e">
        <f t="shared" si="0"/>
        <v>#DIV/0!</v>
      </c>
    </row>
    <row r="30" spans="2:19" customFormat="1" ht="18" x14ac:dyDescent="0.25">
      <c r="B30" s="329" t="s">
        <v>360</v>
      </c>
      <c r="C30" s="330"/>
      <c r="D30" s="318"/>
      <c r="E30" s="318"/>
      <c r="F30" s="318"/>
      <c r="G30" s="318"/>
      <c r="H30" s="318"/>
      <c r="I30" s="318"/>
      <c r="J30" s="318"/>
      <c r="K30" s="318"/>
      <c r="L30" s="318"/>
      <c r="M30" s="318"/>
      <c r="N30" s="318"/>
      <c r="O30" s="318"/>
    </row>
    <row r="31" spans="2:19" customFormat="1" ht="15.75" thickBot="1" x14ac:dyDescent="0.3"/>
    <row r="32" spans="2:19" customFormat="1" x14ac:dyDescent="0.25">
      <c r="J32" s="299" t="s">
        <v>361</v>
      </c>
      <c r="K32" s="300"/>
      <c r="L32" s="300"/>
      <c r="M32" s="300"/>
      <c r="N32" s="300"/>
      <c r="O32" s="300"/>
      <c r="P32" s="300"/>
      <c r="Q32" s="300"/>
      <c r="R32" s="301"/>
      <c r="S32" s="144"/>
    </row>
    <row r="33" spans="10:19" customFormat="1" ht="27" customHeight="1" x14ac:dyDescent="0.25">
      <c r="J33" s="302"/>
      <c r="K33" s="303"/>
      <c r="L33" s="303"/>
      <c r="M33" s="303"/>
      <c r="N33" s="303"/>
      <c r="O33" s="303"/>
      <c r="P33" s="303"/>
      <c r="Q33" s="303"/>
      <c r="R33" s="304"/>
      <c r="S33" s="144"/>
    </row>
    <row r="34" spans="10:19" customFormat="1" ht="27" customHeight="1" x14ac:dyDescent="0.25">
      <c r="J34" s="302"/>
      <c r="K34" s="303"/>
      <c r="L34" s="303"/>
      <c r="M34" s="303"/>
      <c r="N34" s="303"/>
      <c r="O34" s="303"/>
      <c r="P34" s="303"/>
      <c r="Q34" s="303"/>
      <c r="R34" s="304"/>
      <c r="S34" s="144"/>
    </row>
    <row r="35" spans="10:19" customFormat="1" ht="27" customHeight="1" x14ac:dyDescent="0.25">
      <c r="J35" s="302"/>
      <c r="K35" s="303"/>
      <c r="L35" s="303"/>
      <c r="M35" s="303"/>
      <c r="N35" s="303"/>
      <c r="O35" s="303"/>
      <c r="P35" s="303"/>
      <c r="Q35" s="303"/>
      <c r="R35" s="304"/>
      <c r="S35" s="144"/>
    </row>
    <row r="36" spans="10:19" customFormat="1" ht="27" customHeight="1" x14ac:dyDescent="0.25">
      <c r="J36" s="302"/>
      <c r="K36" s="303"/>
      <c r="L36" s="303"/>
      <c r="M36" s="303"/>
      <c r="N36" s="303"/>
      <c r="O36" s="303"/>
      <c r="P36" s="303"/>
      <c r="Q36" s="303"/>
      <c r="R36" s="304"/>
      <c r="S36" s="144"/>
    </row>
    <row r="37" spans="10:19" customFormat="1" ht="27" customHeight="1" x14ac:dyDescent="0.25">
      <c r="J37" s="302"/>
      <c r="K37" s="303"/>
      <c r="L37" s="303"/>
      <c r="M37" s="303"/>
      <c r="N37" s="303"/>
      <c r="O37" s="303"/>
      <c r="P37" s="303"/>
      <c r="Q37" s="303"/>
      <c r="R37" s="304"/>
      <c r="S37" s="144"/>
    </row>
    <row r="38" spans="10:19" customFormat="1" ht="27" customHeight="1" x14ac:dyDescent="0.25">
      <c r="J38" s="302"/>
      <c r="K38" s="303"/>
      <c r="L38" s="303"/>
      <c r="M38" s="303"/>
      <c r="N38" s="303"/>
      <c r="O38" s="303"/>
      <c r="P38" s="303"/>
      <c r="Q38" s="303"/>
      <c r="R38" s="304"/>
      <c r="S38" s="144"/>
    </row>
    <row r="39" spans="10:19" customFormat="1" ht="27" customHeight="1" x14ac:dyDescent="0.25">
      <c r="J39" s="302"/>
      <c r="K39" s="303"/>
      <c r="L39" s="303"/>
      <c r="M39" s="303"/>
      <c r="N39" s="303"/>
      <c r="O39" s="303"/>
      <c r="P39" s="303"/>
      <c r="Q39" s="303"/>
      <c r="R39" s="304"/>
      <c r="S39" s="144"/>
    </row>
    <row r="40" spans="10:19" customFormat="1" ht="27" customHeight="1" x14ac:dyDescent="0.25">
      <c r="J40" s="302"/>
      <c r="K40" s="303"/>
      <c r="L40" s="303"/>
      <c r="M40" s="303"/>
      <c r="N40" s="303"/>
      <c r="O40" s="303"/>
      <c r="P40" s="303"/>
      <c r="Q40" s="303"/>
      <c r="R40" s="304"/>
      <c r="S40" s="144"/>
    </row>
    <row r="41" spans="10:19" customFormat="1" ht="27" customHeight="1" x14ac:dyDescent="0.25">
      <c r="J41" s="302"/>
      <c r="K41" s="303"/>
      <c r="L41" s="303"/>
      <c r="M41" s="303"/>
      <c r="N41" s="303"/>
      <c r="O41" s="303"/>
      <c r="P41" s="303"/>
      <c r="Q41" s="303"/>
      <c r="R41" s="304"/>
      <c r="S41" s="144"/>
    </row>
    <row r="42" spans="10:19" customFormat="1" ht="27" customHeight="1" x14ac:dyDescent="0.25">
      <c r="J42" s="302"/>
      <c r="K42" s="303"/>
      <c r="L42" s="303"/>
      <c r="M42" s="303"/>
      <c r="N42" s="303"/>
      <c r="O42" s="303"/>
      <c r="P42" s="303"/>
      <c r="Q42" s="303"/>
      <c r="R42" s="304"/>
      <c r="S42" s="144"/>
    </row>
    <row r="43" spans="10:19" customFormat="1" ht="27" customHeight="1" x14ac:dyDescent="0.25">
      <c r="J43" s="302"/>
      <c r="K43" s="303"/>
      <c r="L43" s="303"/>
      <c r="M43" s="303"/>
      <c r="N43" s="303"/>
      <c r="O43" s="303"/>
      <c r="P43" s="303"/>
      <c r="Q43" s="303"/>
      <c r="R43" s="304"/>
      <c r="S43" s="144"/>
    </row>
    <row r="44" spans="10:19" customFormat="1" ht="27" customHeight="1" x14ac:dyDescent="0.25">
      <c r="J44" s="302"/>
      <c r="K44" s="303"/>
      <c r="L44" s="303"/>
      <c r="M44" s="303"/>
      <c r="N44" s="303"/>
      <c r="O44" s="303"/>
      <c r="P44" s="303"/>
      <c r="Q44" s="303"/>
      <c r="R44" s="304"/>
      <c r="S44" s="144"/>
    </row>
    <row r="45" spans="10:19" customFormat="1" ht="27" customHeight="1" x14ac:dyDescent="0.25">
      <c r="J45" s="302"/>
      <c r="K45" s="303"/>
      <c r="L45" s="303"/>
      <c r="M45" s="303"/>
      <c r="N45" s="303"/>
      <c r="O45" s="303"/>
      <c r="P45" s="303"/>
      <c r="Q45" s="303"/>
      <c r="R45" s="304"/>
      <c r="S45" s="144"/>
    </row>
    <row r="46" spans="10:19" customFormat="1" ht="27" customHeight="1" x14ac:dyDescent="0.25">
      <c r="J46" s="302"/>
      <c r="K46" s="303"/>
      <c r="L46" s="303"/>
      <c r="M46" s="303"/>
      <c r="N46" s="303"/>
      <c r="O46" s="303"/>
      <c r="P46" s="303"/>
      <c r="Q46" s="303"/>
      <c r="R46" s="304"/>
      <c r="S46" s="144"/>
    </row>
    <row r="47" spans="10:19" customFormat="1" ht="27" customHeight="1" x14ac:dyDescent="0.25">
      <c r="J47" s="302"/>
      <c r="K47" s="303"/>
      <c r="L47" s="303"/>
      <c r="M47" s="303"/>
      <c r="N47" s="303"/>
      <c r="O47" s="303"/>
      <c r="P47" s="303"/>
      <c r="Q47" s="303"/>
      <c r="R47" s="304"/>
      <c r="S47" s="144"/>
    </row>
    <row r="48" spans="10:19" customFormat="1" ht="27" customHeight="1" x14ac:dyDescent="0.25">
      <c r="J48" s="302"/>
      <c r="K48" s="303"/>
      <c r="L48" s="303"/>
      <c r="M48" s="303"/>
      <c r="N48" s="303"/>
      <c r="O48" s="303"/>
      <c r="P48" s="303"/>
      <c r="Q48" s="303"/>
      <c r="R48" s="304"/>
      <c r="S48" s="144"/>
    </row>
    <row r="49" spans="10:19" customFormat="1" ht="27" customHeight="1" x14ac:dyDescent="0.25">
      <c r="J49" s="302"/>
      <c r="K49" s="303"/>
      <c r="L49" s="303"/>
      <c r="M49" s="303"/>
      <c r="N49" s="303"/>
      <c r="O49" s="303"/>
      <c r="P49" s="303"/>
      <c r="Q49" s="303"/>
      <c r="R49" s="304"/>
      <c r="S49" s="144"/>
    </row>
    <row r="50" spans="10:19" customFormat="1" ht="27" customHeight="1" thickBot="1" x14ac:dyDescent="0.3">
      <c r="J50" s="305"/>
      <c r="K50" s="306"/>
      <c r="L50" s="306"/>
      <c r="M50" s="306"/>
      <c r="N50" s="306"/>
      <c r="O50" s="306"/>
      <c r="P50" s="306"/>
      <c r="Q50" s="306"/>
      <c r="R50" s="307"/>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s>
  <printOptions horizontalCentered="1"/>
  <pageMargins left="0.51181102362204722" right="0.51181102362204722" top="0.59055118110236227" bottom="0.59055118110236227" header="0.31496062992125984" footer="0.70866141732283472"/>
  <pageSetup scale="38"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5000000}">
          <x14:formula1>
            <xm:f>'C:\Users\mrodriguezl\Desktop\SGSST\SIGI\Caracterizaciones\2019\[Caracterizacion SC04 Vr2.xlsx]Listas desplegables'!#REF!</xm:f>
          </x14:formula1>
          <xm:sqref>C4:S4 C5:J5 Q8:S8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Y69"/>
  <sheetViews>
    <sheetView showGridLines="0" view="pageBreakPreview" topLeftCell="A2" zoomScale="80" zoomScaleNormal="100" zoomScaleSheetLayoutView="80" workbookViewId="0">
      <selection activeCell="C11" sqref="C11:S11"/>
    </sheetView>
  </sheetViews>
  <sheetFormatPr baseColWidth="10" defaultColWidth="11.42578125" defaultRowHeight="15" x14ac:dyDescent="0.25"/>
  <cols>
    <col min="1" max="1" width="4" style="1" customWidth="1"/>
    <col min="2" max="2" width="39.2851562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63" t="s">
        <v>363</v>
      </c>
      <c r="D8" s="363"/>
      <c r="E8" s="363"/>
      <c r="F8" s="363"/>
      <c r="G8" s="363"/>
      <c r="H8" s="363"/>
      <c r="I8" s="363"/>
      <c r="J8" s="363"/>
      <c r="K8" s="358" t="s">
        <v>40</v>
      </c>
      <c r="L8" s="358"/>
      <c r="M8" s="363" t="str">
        <f>[1]Caracterización!U7</f>
        <v>Eficacia</v>
      </c>
      <c r="N8" s="363"/>
      <c r="O8" s="358" t="s">
        <v>43</v>
      </c>
      <c r="P8" s="358"/>
      <c r="Q8" s="334" t="s">
        <v>171</v>
      </c>
      <c r="R8" s="334"/>
      <c r="S8" s="364"/>
    </row>
    <row r="9" spans="2:25" ht="30.75" customHeight="1" x14ac:dyDescent="0.25">
      <c r="B9" s="10" t="s">
        <v>24</v>
      </c>
      <c r="C9" s="346" t="s">
        <v>364</v>
      </c>
      <c r="D9" s="346"/>
      <c r="E9" s="346"/>
      <c r="F9" s="346"/>
      <c r="G9" s="346"/>
      <c r="H9" s="346"/>
      <c r="I9" s="346"/>
      <c r="J9" s="346"/>
      <c r="K9" s="346"/>
      <c r="L9" s="346"/>
      <c r="M9" s="346"/>
      <c r="N9" s="346"/>
      <c r="O9" s="346"/>
      <c r="P9" s="346"/>
      <c r="Q9" s="346"/>
      <c r="R9" s="346"/>
      <c r="S9" s="347"/>
    </row>
    <row r="10" spans="2:25" ht="30.75" customHeight="1" x14ac:dyDescent="0.25">
      <c r="B10" s="10" t="s">
        <v>41</v>
      </c>
      <c r="C10" s="346" t="s">
        <v>365</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tr">
        <f>FRECUENCIA!C11</f>
        <v>Crear un plan de capacitación y entrenamiento orientado a prevenir los peligros y riesgos propios de la entidad minimizando las causas de accidentes de trabajo y enfermedades laborales.</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59.25" customHeight="1" x14ac:dyDescent="0.25">
      <c r="B14" s="354" t="s">
        <v>366</v>
      </c>
      <c r="C14" s="355" t="s">
        <v>367</v>
      </c>
      <c r="D14" s="355"/>
      <c r="E14" s="355" t="s">
        <v>368</v>
      </c>
      <c r="F14" s="355"/>
      <c r="G14" s="355"/>
      <c r="H14" s="355"/>
      <c r="I14" s="331" t="s">
        <v>338</v>
      </c>
      <c r="J14" s="332"/>
      <c r="K14" s="332"/>
      <c r="L14" s="332"/>
      <c r="M14" s="333"/>
      <c r="N14" s="355" t="s">
        <v>369</v>
      </c>
      <c r="O14" s="355"/>
      <c r="P14" s="355"/>
      <c r="Q14" s="355"/>
      <c r="R14" s="356"/>
      <c r="S14" s="353"/>
    </row>
    <row r="15" spans="2:25" ht="42" customHeight="1" x14ac:dyDescent="0.25">
      <c r="B15" s="354"/>
      <c r="C15" s="355" t="s">
        <v>340</v>
      </c>
      <c r="D15" s="355"/>
      <c r="E15" s="355" t="s">
        <v>341</v>
      </c>
      <c r="F15" s="355"/>
      <c r="G15" s="355"/>
      <c r="H15" s="355"/>
      <c r="I15" s="331" t="s">
        <v>338</v>
      </c>
      <c r="J15" s="332"/>
      <c r="K15" s="332"/>
      <c r="L15" s="332"/>
      <c r="M15" s="333"/>
      <c r="N15" s="334" t="s">
        <v>342</v>
      </c>
      <c r="O15" s="334"/>
      <c r="P15" s="334"/>
      <c r="Q15" s="334"/>
      <c r="R15" s="335"/>
      <c r="S15" s="353"/>
    </row>
    <row r="16" spans="2:25" x14ac:dyDescent="0.25">
      <c r="B16" s="336"/>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t="s">
        <v>249</v>
      </c>
      <c r="E18" s="139"/>
      <c r="F18" s="139" t="s">
        <v>30</v>
      </c>
      <c r="G18" s="138"/>
      <c r="H18" s="139"/>
      <c r="I18" s="139" t="s">
        <v>31</v>
      </c>
      <c r="J18" s="139"/>
      <c r="K18" s="138"/>
      <c r="L18" s="139"/>
      <c r="M18" s="139" t="s">
        <v>32</v>
      </c>
      <c r="N18" s="138"/>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40" t="s">
        <v>173</v>
      </c>
      <c r="D21" s="341"/>
      <c r="E21" s="341"/>
      <c r="F21" s="341"/>
      <c r="G21" s="342"/>
      <c r="H21" s="36"/>
      <c r="I21" s="343" t="s">
        <v>174</v>
      </c>
      <c r="J21" s="343"/>
      <c r="K21" s="343"/>
      <c r="L21" s="343"/>
      <c r="M21" s="344"/>
      <c r="N21" s="340" t="s">
        <v>175</v>
      </c>
      <c r="O21" s="341"/>
      <c r="P21" s="341"/>
      <c r="Q21" s="341"/>
      <c r="R21" s="345"/>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343</v>
      </c>
      <c r="D24" s="15"/>
      <c r="E24" s="319" t="s">
        <v>35</v>
      </c>
      <c r="F24" s="320"/>
      <c r="G24" s="321"/>
      <c r="H24" s="322">
        <v>5.4299999999999999E-3</v>
      </c>
      <c r="I24" s="323"/>
      <c r="J24" s="324"/>
      <c r="K24" s="319" t="s">
        <v>197</v>
      </c>
      <c r="L24" s="320"/>
      <c r="M24" s="320"/>
      <c r="N24" s="321"/>
      <c r="O24" s="325" t="s">
        <v>370</v>
      </c>
      <c r="P24" s="326"/>
      <c r="Q24" s="326"/>
      <c r="R24" s="327"/>
      <c r="S24" s="16"/>
    </row>
    <row r="25" spans="2:19" customFormat="1" ht="18.75" customHeight="1" x14ac:dyDescent="0.25"/>
    <row r="26" spans="2:19" customFormat="1" ht="18.75" thickBot="1" x14ac:dyDescent="0.3">
      <c r="B26" s="141" t="s">
        <v>345</v>
      </c>
      <c r="C26" s="141" t="s">
        <v>346</v>
      </c>
      <c r="D26" s="145" t="s">
        <v>347</v>
      </c>
      <c r="E26" s="145" t="s">
        <v>348</v>
      </c>
      <c r="F26" s="145" t="s">
        <v>349</v>
      </c>
      <c r="G26" s="145" t="s">
        <v>350</v>
      </c>
      <c r="H26" s="145" t="s">
        <v>351</v>
      </c>
      <c r="I26" s="145" t="s">
        <v>352</v>
      </c>
      <c r="J26" s="145" t="s">
        <v>353</v>
      </c>
      <c r="K26" s="145" t="s">
        <v>354</v>
      </c>
      <c r="L26" s="145" t="s">
        <v>355</v>
      </c>
      <c r="M26" s="145" t="s">
        <v>356</v>
      </c>
      <c r="N26" s="145" t="s">
        <v>357</v>
      </c>
      <c r="O26" s="145" t="s">
        <v>358</v>
      </c>
    </row>
    <row r="27" spans="2:19" customFormat="1" ht="54" x14ac:dyDescent="0.25">
      <c r="B27" s="142" t="str">
        <f>C14</f>
        <v>Número de días de incapacidad por accidente de trabajo en el mes + número de días cargados en el mes</v>
      </c>
      <c r="C27" s="381">
        <v>2019</v>
      </c>
      <c r="D27" s="146">
        <v>0</v>
      </c>
      <c r="E27" s="147">
        <v>0</v>
      </c>
      <c r="F27" s="147">
        <v>0</v>
      </c>
      <c r="G27" s="147">
        <v>10</v>
      </c>
      <c r="H27" s="147">
        <v>14</v>
      </c>
      <c r="I27" s="147">
        <v>0</v>
      </c>
      <c r="J27" s="147">
        <v>2</v>
      </c>
      <c r="K27" s="147">
        <v>5</v>
      </c>
      <c r="L27" s="147"/>
      <c r="M27" s="147"/>
      <c r="N27" s="147"/>
      <c r="O27" s="148"/>
    </row>
    <row r="28" spans="2:19" customFormat="1" ht="18" x14ac:dyDescent="0.25">
      <c r="B28" s="142" t="str">
        <f>C15</f>
        <v>Número de trabajadores en el mes</v>
      </c>
      <c r="C28" s="381"/>
      <c r="D28" s="149">
        <v>1052</v>
      </c>
      <c r="E28" s="143">
        <v>1537</v>
      </c>
      <c r="F28" s="143">
        <v>1656</v>
      </c>
      <c r="G28" s="143">
        <v>1759</v>
      </c>
      <c r="H28" s="143">
        <v>1822</v>
      </c>
      <c r="I28" s="143">
        <v>1883</v>
      </c>
      <c r="J28" s="143">
        <v>1946</v>
      </c>
      <c r="K28" s="143"/>
      <c r="L28" s="143"/>
      <c r="M28" s="143"/>
      <c r="N28" s="143"/>
      <c r="O28" s="150"/>
    </row>
    <row r="29" spans="2:19" customFormat="1" ht="18" x14ac:dyDescent="0.25">
      <c r="B29" s="142" t="s">
        <v>359</v>
      </c>
      <c r="C29" s="381"/>
      <c r="D29" s="382">
        <f>+(D27/D28)*100</f>
        <v>0</v>
      </c>
      <c r="E29" s="317">
        <f t="shared" ref="E29:O29" si="0">+(E27/E28)*100</f>
        <v>0</v>
      </c>
      <c r="F29" s="317">
        <f t="shared" si="0"/>
        <v>0</v>
      </c>
      <c r="G29" s="317">
        <f t="shared" si="0"/>
        <v>0.56850483229107451</v>
      </c>
      <c r="H29" s="317">
        <f t="shared" si="0"/>
        <v>0.76838638858397368</v>
      </c>
      <c r="I29" s="317">
        <f t="shared" si="0"/>
        <v>0</v>
      </c>
      <c r="J29" s="317">
        <f t="shared" si="0"/>
        <v>0.10277492291880781</v>
      </c>
      <c r="K29" s="317" t="e">
        <f t="shared" si="0"/>
        <v>#DIV/0!</v>
      </c>
      <c r="L29" s="317" t="e">
        <f t="shared" si="0"/>
        <v>#DIV/0!</v>
      </c>
      <c r="M29" s="317" t="e">
        <f t="shared" si="0"/>
        <v>#DIV/0!</v>
      </c>
      <c r="N29" s="317" t="e">
        <f t="shared" si="0"/>
        <v>#DIV/0!</v>
      </c>
      <c r="O29" s="384" t="e">
        <f t="shared" si="0"/>
        <v>#DIV/0!</v>
      </c>
    </row>
    <row r="30" spans="2:19" customFormat="1" ht="18.75" thickBot="1" x14ac:dyDescent="0.3">
      <c r="B30" s="329" t="s">
        <v>360</v>
      </c>
      <c r="C30" s="386"/>
      <c r="D30" s="383"/>
      <c r="E30" s="380"/>
      <c r="F30" s="380"/>
      <c r="G30" s="380"/>
      <c r="H30" s="380"/>
      <c r="I30" s="380"/>
      <c r="J30" s="380"/>
      <c r="K30" s="380"/>
      <c r="L30" s="380"/>
      <c r="M30" s="380"/>
      <c r="N30" s="380"/>
      <c r="O30" s="385"/>
    </row>
    <row r="31" spans="2:19" customFormat="1" ht="15.75" thickBot="1" x14ac:dyDescent="0.3"/>
    <row r="32" spans="2:19" customFormat="1" x14ac:dyDescent="0.25">
      <c r="J32" s="379" t="s">
        <v>371</v>
      </c>
      <c r="K32" s="309"/>
      <c r="L32" s="309"/>
      <c r="M32" s="309"/>
      <c r="N32" s="309"/>
      <c r="O32" s="309"/>
      <c r="P32" s="309"/>
      <c r="Q32" s="309"/>
      <c r="R32" s="310"/>
      <c r="S32" s="144"/>
    </row>
    <row r="33" spans="10:19" customFormat="1" ht="28.5" customHeight="1" x14ac:dyDescent="0.25">
      <c r="J33" s="311"/>
      <c r="K33" s="312"/>
      <c r="L33" s="312"/>
      <c r="M33" s="312"/>
      <c r="N33" s="312"/>
      <c r="O33" s="312"/>
      <c r="P33" s="312"/>
      <c r="Q33" s="312"/>
      <c r="R33" s="313"/>
      <c r="S33" s="144"/>
    </row>
    <row r="34" spans="10:19" customFormat="1" ht="28.5" customHeight="1" x14ac:dyDescent="0.25">
      <c r="J34" s="311"/>
      <c r="K34" s="312"/>
      <c r="L34" s="312"/>
      <c r="M34" s="312"/>
      <c r="N34" s="312"/>
      <c r="O34" s="312"/>
      <c r="P34" s="312"/>
      <c r="Q34" s="312"/>
      <c r="R34" s="313"/>
      <c r="S34" s="144"/>
    </row>
    <row r="35" spans="10:19" customFormat="1" ht="28.5" customHeight="1" x14ac:dyDescent="0.25">
      <c r="J35" s="311"/>
      <c r="K35" s="312"/>
      <c r="L35" s="312"/>
      <c r="M35" s="312"/>
      <c r="N35" s="312"/>
      <c r="O35" s="312"/>
      <c r="P35" s="312"/>
      <c r="Q35" s="312"/>
      <c r="R35" s="313"/>
      <c r="S35" s="144"/>
    </row>
    <row r="36" spans="10:19" customFormat="1" ht="28.5" customHeight="1" x14ac:dyDescent="0.25">
      <c r="J36" s="311"/>
      <c r="K36" s="312"/>
      <c r="L36" s="312"/>
      <c r="M36" s="312"/>
      <c r="N36" s="312"/>
      <c r="O36" s="312"/>
      <c r="P36" s="312"/>
      <c r="Q36" s="312"/>
      <c r="R36" s="313"/>
      <c r="S36" s="144"/>
    </row>
    <row r="37" spans="10:19" customFormat="1" ht="28.5" customHeight="1" x14ac:dyDescent="0.25">
      <c r="J37" s="311"/>
      <c r="K37" s="312"/>
      <c r="L37" s="312"/>
      <c r="M37" s="312"/>
      <c r="N37" s="312"/>
      <c r="O37" s="312"/>
      <c r="P37" s="312"/>
      <c r="Q37" s="312"/>
      <c r="R37" s="313"/>
      <c r="S37" s="144"/>
    </row>
    <row r="38" spans="10:19" customFormat="1" ht="28.5" customHeight="1" x14ac:dyDescent="0.25">
      <c r="J38" s="311"/>
      <c r="K38" s="312"/>
      <c r="L38" s="312"/>
      <c r="M38" s="312"/>
      <c r="N38" s="312"/>
      <c r="O38" s="312"/>
      <c r="P38" s="312"/>
      <c r="Q38" s="312"/>
      <c r="R38" s="313"/>
      <c r="S38" s="144"/>
    </row>
    <row r="39" spans="10:19" customFormat="1" ht="28.5" customHeight="1" x14ac:dyDescent="0.25">
      <c r="J39" s="311"/>
      <c r="K39" s="312"/>
      <c r="L39" s="312"/>
      <c r="M39" s="312"/>
      <c r="N39" s="312"/>
      <c r="O39" s="312"/>
      <c r="P39" s="312"/>
      <c r="Q39" s="312"/>
      <c r="R39" s="313"/>
      <c r="S39" s="144"/>
    </row>
    <row r="40" spans="10:19" customFormat="1" ht="28.5" customHeight="1" x14ac:dyDescent="0.25">
      <c r="J40" s="311"/>
      <c r="K40" s="312"/>
      <c r="L40" s="312"/>
      <c r="M40" s="312"/>
      <c r="N40" s="312"/>
      <c r="O40" s="312"/>
      <c r="P40" s="312"/>
      <c r="Q40" s="312"/>
      <c r="R40" s="313"/>
      <c r="S40" s="144"/>
    </row>
    <row r="41" spans="10:19" customFormat="1" ht="28.5" customHeight="1" x14ac:dyDescent="0.25">
      <c r="J41" s="311"/>
      <c r="K41" s="312"/>
      <c r="L41" s="312"/>
      <c r="M41" s="312"/>
      <c r="N41" s="312"/>
      <c r="O41" s="312"/>
      <c r="P41" s="312"/>
      <c r="Q41" s="312"/>
      <c r="R41" s="313"/>
      <c r="S41" s="144"/>
    </row>
    <row r="42" spans="10:19" customFormat="1" ht="28.5" customHeight="1" x14ac:dyDescent="0.25">
      <c r="J42" s="311"/>
      <c r="K42" s="312"/>
      <c r="L42" s="312"/>
      <c r="M42" s="312"/>
      <c r="N42" s="312"/>
      <c r="O42" s="312"/>
      <c r="P42" s="312"/>
      <c r="Q42" s="312"/>
      <c r="R42" s="313"/>
      <c r="S42" s="144"/>
    </row>
    <row r="43" spans="10:19" customFormat="1" ht="28.5" customHeight="1" x14ac:dyDescent="0.25">
      <c r="J43" s="311"/>
      <c r="K43" s="312"/>
      <c r="L43" s="312"/>
      <c r="M43" s="312"/>
      <c r="N43" s="312"/>
      <c r="O43" s="312"/>
      <c r="P43" s="312"/>
      <c r="Q43" s="312"/>
      <c r="R43" s="313"/>
      <c r="S43" s="144"/>
    </row>
    <row r="44" spans="10:19" customFormat="1" ht="28.5" customHeight="1" x14ac:dyDescent="0.25">
      <c r="J44" s="311"/>
      <c r="K44" s="312"/>
      <c r="L44" s="312"/>
      <c r="M44" s="312"/>
      <c r="N44" s="312"/>
      <c r="O44" s="312"/>
      <c r="P44" s="312"/>
      <c r="Q44" s="312"/>
      <c r="R44" s="313"/>
      <c r="S44" s="144"/>
    </row>
    <row r="45" spans="10:19" customFormat="1" ht="28.5" customHeight="1" x14ac:dyDescent="0.25">
      <c r="J45" s="311"/>
      <c r="K45" s="312"/>
      <c r="L45" s="312"/>
      <c r="M45" s="312"/>
      <c r="N45" s="312"/>
      <c r="O45" s="312"/>
      <c r="P45" s="312"/>
      <c r="Q45" s="312"/>
      <c r="R45" s="313"/>
      <c r="S45" s="144"/>
    </row>
    <row r="46" spans="10:19" customFormat="1" ht="28.5" customHeight="1" x14ac:dyDescent="0.25">
      <c r="J46" s="311"/>
      <c r="K46" s="312"/>
      <c r="L46" s="312"/>
      <c r="M46" s="312"/>
      <c r="N46" s="312"/>
      <c r="O46" s="312"/>
      <c r="P46" s="312"/>
      <c r="Q46" s="312"/>
      <c r="R46" s="313"/>
      <c r="S46" s="144"/>
    </row>
    <row r="47" spans="10:19" customFormat="1" ht="28.5" customHeight="1" x14ac:dyDescent="0.25">
      <c r="J47" s="311"/>
      <c r="K47" s="312"/>
      <c r="L47" s="312"/>
      <c r="M47" s="312"/>
      <c r="N47" s="312"/>
      <c r="O47" s="312"/>
      <c r="P47" s="312"/>
      <c r="Q47" s="312"/>
      <c r="R47" s="313"/>
      <c r="S47" s="144"/>
    </row>
    <row r="48" spans="10:19" customFormat="1" ht="28.5" customHeight="1" x14ac:dyDescent="0.25">
      <c r="J48" s="311"/>
      <c r="K48" s="312"/>
      <c r="L48" s="312"/>
      <c r="M48" s="312"/>
      <c r="N48" s="312"/>
      <c r="O48" s="312"/>
      <c r="P48" s="312"/>
      <c r="Q48" s="312"/>
      <c r="R48" s="313"/>
      <c r="S48" s="144"/>
    </row>
    <row r="49" spans="10:19" customFormat="1" ht="28.5" customHeight="1" x14ac:dyDescent="0.25">
      <c r="J49" s="311"/>
      <c r="K49" s="312"/>
      <c r="L49" s="312"/>
      <c r="M49" s="312"/>
      <c r="N49" s="312"/>
      <c r="O49" s="312"/>
      <c r="P49" s="312"/>
      <c r="Q49" s="312"/>
      <c r="R49" s="313"/>
      <c r="S49" s="144"/>
    </row>
    <row r="50" spans="10:19" customFormat="1" ht="28.5" customHeight="1" thickBot="1" x14ac:dyDescent="0.3">
      <c r="J50" s="314"/>
      <c r="K50" s="315"/>
      <c r="L50" s="315"/>
      <c r="M50" s="315"/>
      <c r="N50" s="315"/>
      <c r="O50" s="315"/>
      <c r="P50" s="315"/>
      <c r="Q50" s="315"/>
      <c r="R50" s="316"/>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Title="Dependencia" prompt="Seleccione de la lista desplegable la dependencia responsable del proceso" sqref="B4" xr:uid="{00000000-0002-0000-0200-000000000000}"/>
    <dataValidation allowBlank="1" showInputMessage="1" showErrorMessage="1" prompt="Seleccione de la lista desplegable el nombre del proceso" sqref="B5" xr:uid="{00000000-0002-0000-0200-000001000000}"/>
    <dataValidation allowBlank="1" showInputMessage="1" showErrorMessage="1" prompt="Se cargará automáticamente el macroproceso al cual pertenece el macroproceso" sqref="K5:L5" xr:uid="{00000000-0002-0000-0200-000002000000}"/>
    <dataValidation allowBlank="1" showInputMessage="1" showErrorMessage="1" prompt="Ingrese el nombre y el cargo de la persona responsable de la medición del indicador._x000a_Ej: Juan Perez - Profesional Univeristario " sqref="K6:L6" xr:uid="{00000000-0002-0000-0200-000003000000}"/>
    <dataValidation allowBlank="1" showInputMessage="1" showErrorMessage="1" prompt="Se cargará automaticamente el nombre del indicador que definió en la caracterización" sqref="B8" xr:uid="{00000000-0002-0000-0200-000004000000}"/>
    <dataValidation allowBlank="1" showInputMessage="1" showErrorMessage="1" prompt="Se cargará automaticamente el líder del proceso seleccionado. Por favor válidelo y retroalimente al enlace de la OAP." sqref="B6" xr:uid="{00000000-0002-0000-0200-000005000000}"/>
    <dataValidation allowBlank="1" showInputMessage="1" showErrorMessage="1" prompt="Se cargará automáticamente el tipo de indicador que definió en la caracterización." sqref="K8:L8" xr:uid="{00000000-0002-0000-02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8000000}"/>
    <dataValidation allowBlank="1" showInputMessage="1" showErrorMessage="1" prompt="Amplie el objetivo del indicador, contestando preguntas como  ¿qué?, ¿para qué?, ¿cómo?" sqref="B10"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Defina la relación mátematica que se constituirá como la fórmula de su indicador" sqref="B13" xr:uid="{00000000-0002-0000-0200-00000B000000}"/>
    <dataValidation allowBlank="1" showInputMessage="1" showErrorMessage="1" prompt="En cada casilla defina el nombre de las variables de su indicador" sqref="C13:D13" xr:uid="{00000000-0002-0000-0200-00000C000000}"/>
    <dataValidation allowBlank="1" showInputMessage="1" showErrorMessage="1" prompt="Describa brevemente la variable definida" sqref="E13:H13" xr:uid="{00000000-0002-0000-0200-00000D000000}"/>
    <dataValidation allowBlank="1" showInputMessage="1" showErrorMessage="1" prompt="Seleccione de la lista desplegable la unidad de medida de cada una de sus variables." sqref="I13:M13" xr:uid="{00000000-0002-0000-0200-00000E000000}"/>
    <dataValidation allowBlank="1" showInputMessage="1" showErrorMessage="1" prompt="Aclara de donde tomará la información para el cálculo del indicador" sqref="N13:R13" xr:uid="{00000000-0002-0000-0200-00000F000000}"/>
    <dataValidation allowBlank="1" showInputMessage="1" showErrorMessage="1" prompt="Seleccione la periodicidad con la que se va a medir el indicador. Solo pueed seleccionar una." sqref="B18" xr:uid="{00000000-0002-0000-0200-000010000000}"/>
    <dataValidation allowBlank="1" showInputMessage="1" showErrorMessage="1" prompt="Seleccione con una &quot;X&quot; la tendencia que debe tener el resultado del indicador" sqref="B21:B22" xr:uid="{00000000-0002-0000-0200-000011000000}"/>
    <dataValidation allowBlank="1" showInputMessage="1" showErrorMessage="1" prompt="Defina la meta del indicador, teniendo en cuenta la tendencia establecida" sqref="B24" xr:uid="{00000000-0002-0000-0200-000012000000}"/>
    <dataValidation allowBlank="1" showInputMessage="1" showErrorMessage="1" prompt="En caso de contar con información previa de la medición, establezca cul es la linea de partida para la medición de su indicador" sqref="E24:G24" xr:uid="{00000000-0002-0000-0200-000013000000}"/>
    <dataValidation allowBlank="1" showInputMessage="1" showErrorMessage="1" prompt="Si existe linea base, por favor indique en esta casilla desde que fuente de información  se tomarón los datos" sqref="K24:N24" xr:uid="{00000000-0002-0000-0200-000014000000}"/>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5000000}">
          <x14:formula1>
            <xm:f>'C:\Users\mrodriguezl\Desktop\SGSST\SIGI\Caracterizaciones\2019\[Caracterizacion SC04 Vr2.xlsx]Listas desplegables'!#REF!</xm:f>
          </x14:formula1>
          <xm:sqref>C4:S4 C5:J5 Q8:S8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Y69"/>
  <sheetViews>
    <sheetView showGridLines="0" view="pageBreakPreview" topLeftCell="B1" zoomScale="90" zoomScaleNormal="100" zoomScaleSheetLayoutView="90" workbookViewId="0">
      <selection activeCell="C11" sqref="C11:S11"/>
    </sheetView>
  </sheetViews>
  <sheetFormatPr baseColWidth="10" defaultColWidth="11.42578125" defaultRowHeight="15" x14ac:dyDescent="0.25"/>
  <cols>
    <col min="1" max="1" width="4" style="1" customWidth="1"/>
    <col min="2" max="2" width="39.2851562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98" t="s">
        <v>372</v>
      </c>
      <c r="D8" s="398"/>
      <c r="E8" s="398"/>
      <c r="F8" s="398"/>
      <c r="G8" s="398"/>
      <c r="H8" s="398"/>
      <c r="I8" s="398"/>
      <c r="J8" s="398"/>
      <c r="K8" s="358" t="s">
        <v>40</v>
      </c>
      <c r="L8" s="358"/>
      <c r="M8" s="363" t="str">
        <f>[1]Caracterización!U7</f>
        <v>Eficacia</v>
      </c>
      <c r="N8" s="363"/>
      <c r="O8" s="358" t="s">
        <v>43</v>
      </c>
      <c r="P8" s="358"/>
      <c r="Q8" s="334" t="s">
        <v>171</v>
      </c>
      <c r="R8" s="334"/>
      <c r="S8" s="364"/>
    </row>
    <row r="9" spans="2:25" ht="30.75" customHeight="1" x14ac:dyDescent="0.25">
      <c r="B9" s="10" t="s">
        <v>24</v>
      </c>
      <c r="C9" s="357" t="s">
        <v>373</v>
      </c>
      <c r="D9" s="357"/>
      <c r="E9" s="357"/>
      <c r="F9" s="357"/>
      <c r="G9" s="357"/>
      <c r="H9" s="357"/>
      <c r="I9" s="357"/>
      <c r="J9" s="357"/>
      <c r="K9" s="357"/>
      <c r="L9" s="357"/>
      <c r="M9" s="357"/>
      <c r="N9" s="357"/>
      <c r="O9" s="357"/>
      <c r="P9" s="357"/>
      <c r="Q9" s="357"/>
      <c r="R9" s="357"/>
      <c r="S9" s="359"/>
    </row>
    <row r="10" spans="2:25" ht="30.75" customHeight="1" x14ac:dyDescent="0.25">
      <c r="B10" s="10" t="s">
        <v>41</v>
      </c>
      <c r="C10" s="346" t="s">
        <v>374</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tr">
        <f>FRECUENCIA!C11</f>
        <v>Crear un plan de capacitación y entrenamiento orientado a prevenir los peligros y riesgos propios de la entidad minimizando las causas de accidentes de trabajo y enfermedades laborales.</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59.25" customHeight="1" x14ac:dyDescent="0.25">
      <c r="B14" s="354" t="s">
        <v>375</v>
      </c>
      <c r="C14" s="355" t="s">
        <v>376</v>
      </c>
      <c r="D14" s="355"/>
      <c r="E14" s="355" t="s">
        <v>377</v>
      </c>
      <c r="F14" s="355"/>
      <c r="G14" s="355"/>
      <c r="H14" s="355"/>
      <c r="I14" s="331" t="s">
        <v>338</v>
      </c>
      <c r="J14" s="332"/>
      <c r="K14" s="332"/>
      <c r="L14" s="332"/>
      <c r="M14" s="333"/>
      <c r="N14" s="355" t="s">
        <v>378</v>
      </c>
      <c r="O14" s="355"/>
      <c r="P14" s="355"/>
      <c r="Q14" s="355"/>
      <c r="R14" s="356"/>
      <c r="S14" s="353"/>
    </row>
    <row r="15" spans="2:25" ht="42" customHeight="1" x14ac:dyDescent="0.25">
      <c r="B15" s="354"/>
      <c r="C15" s="355" t="s">
        <v>379</v>
      </c>
      <c r="D15" s="355"/>
      <c r="E15" s="355" t="s">
        <v>380</v>
      </c>
      <c r="F15" s="355"/>
      <c r="G15" s="355"/>
      <c r="H15" s="355"/>
      <c r="I15" s="331" t="s">
        <v>338</v>
      </c>
      <c r="J15" s="332"/>
      <c r="K15" s="332"/>
      <c r="L15" s="332"/>
      <c r="M15" s="333"/>
      <c r="N15" s="355" t="s">
        <v>378</v>
      </c>
      <c r="O15" s="355"/>
      <c r="P15" s="355"/>
      <c r="Q15" s="355"/>
      <c r="R15" s="356"/>
      <c r="S15" s="353"/>
    </row>
    <row r="16" spans="2:25" x14ac:dyDescent="0.25">
      <c r="B16" s="336">
        <f ca="1">+B13:S16</f>
        <v>0</v>
      </c>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c r="E18" s="139"/>
      <c r="F18" s="139" t="s">
        <v>30</v>
      </c>
      <c r="G18" s="138"/>
      <c r="H18" s="139"/>
      <c r="I18" s="139" t="s">
        <v>31</v>
      </c>
      <c r="J18" s="139"/>
      <c r="K18" s="138"/>
      <c r="L18" s="139"/>
      <c r="M18" s="139" t="s">
        <v>381</v>
      </c>
      <c r="N18" s="138" t="s">
        <v>249</v>
      </c>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92" t="s">
        <v>173</v>
      </c>
      <c r="D21" s="393"/>
      <c r="E21" s="393"/>
      <c r="F21" s="393"/>
      <c r="G21" s="394"/>
      <c r="H21" s="36"/>
      <c r="I21" s="395" t="s">
        <v>174</v>
      </c>
      <c r="J21" s="395"/>
      <c r="K21" s="395"/>
      <c r="L21" s="395"/>
      <c r="M21" s="396"/>
      <c r="N21" s="392" t="s">
        <v>175</v>
      </c>
      <c r="O21" s="393"/>
      <c r="P21" s="393"/>
      <c r="Q21" s="393"/>
      <c r="R21" s="397"/>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382</v>
      </c>
      <c r="D24" s="15"/>
      <c r="E24" s="319" t="s">
        <v>35</v>
      </c>
      <c r="F24" s="320"/>
      <c r="G24" s="321"/>
      <c r="H24" s="389">
        <v>0</v>
      </c>
      <c r="I24" s="390"/>
      <c r="J24" s="391"/>
      <c r="K24" s="319" t="s">
        <v>197</v>
      </c>
      <c r="L24" s="320"/>
      <c r="M24" s="320"/>
      <c r="N24" s="321"/>
      <c r="O24" s="325" t="s">
        <v>383</v>
      </c>
      <c r="P24" s="326"/>
      <c r="Q24" s="326"/>
      <c r="R24" s="327"/>
      <c r="S24" s="16"/>
    </row>
    <row r="25" spans="2:19" customFormat="1" ht="18.75" customHeight="1" x14ac:dyDescent="0.25"/>
    <row r="26" spans="2:19" customFormat="1" ht="18.75" thickBot="1" x14ac:dyDescent="0.3">
      <c r="B26" s="141" t="s">
        <v>345</v>
      </c>
      <c r="C26" s="141" t="s">
        <v>346</v>
      </c>
      <c r="D26" s="145" t="s">
        <v>347</v>
      </c>
      <c r="E26" s="145" t="s">
        <v>348</v>
      </c>
      <c r="F26" s="145" t="s">
        <v>349</v>
      </c>
      <c r="G26" s="145" t="s">
        <v>350</v>
      </c>
      <c r="H26" s="145" t="s">
        <v>351</v>
      </c>
      <c r="I26" s="145" t="s">
        <v>352</v>
      </c>
      <c r="J26" s="145" t="s">
        <v>353</v>
      </c>
      <c r="K26" s="145" t="s">
        <v>354</v>
      </c>
      <c r="L26" s="145" t="s">
        <v>355</v>
      </c>
      <c r="M26" s="145" t="s">
        <v>356</v>
      </c>
      <c r="N26" s="145" t="s">
        <v>357</v>
      </c>
      <c r="O26" s="145" t="s">
        <v>358</v>
      </c>
    </row>
    <row r="27" spans="2:19" customFormat="1" ht="54" x14ac:dyDescent="0.25">
      <c r="B27" s="142" t="str">
        <f>C14</f>
        <v>Nùmero de accidentes de trabajo mortales que se presentaron en el año</v>
      </c>
      <c r="C27" s="381">
        <v>2019</v>
      </c>
      <c r="D27" s="146">
        <v>0</v>
      </c>
      <c r="E27" s="147">
        <v>0</v>
      </c>
      <c r="F27" s="147">
        <v>0</v>
      </c>
      <c r="G27" s="147">
        <v>0</v>
      </c>
      <c r="H27" s="147">
        <v>0</v>
      </c>
      <c r="I27" s="147">
        <v>0</v>
      </c>
      <c r="J27" s="147">
        <v>0</v>
      </c>
      <c r="K27" s="147"/>
      <c r="L27" s="147"/>
      <c r="M27" s="147"/>
      <c r="N27" s="147"/>
      <c r="O27" s="148"/>
    </row>
    <row r="28" spans="2:19" customFormat="1" ht="36" x14ac:dyDescent="0.25">
      <c r="B28" s="142" t="str">
        <f>C15</f>
        <v>Número total de accidentes de trabajo que se presentaron en el año</v>
      </c>
      <c r="C28" s="381"/>
      <c r="D28" s="149">
        <v>0</v>
      </c>
      <c r="E28" s="143">
        <v>0</v>
      </c>
      <c r="F28" s="143">
        <v>0</v>
      </c>
      <c r="G28" s="143">
        <v>2</v>
      </c>
      <c r="H28" s="143">
        <v>5</v>
      </c>
      <c r="I28" s="143">
        <v>0</v>
      </c>
      <c r="J28" s="143">
        <v>4</v>
      </c>
      <c r="K28" s="143"/>
      <c r="L28" s="143"/>
      <c r="M28" s="143"/>
      <c r="N28" s="143"/>
      <c r="O28" s="150"/>
    </row>
    <row r="29" spans="2:19" customFormat="1" ht="18" x14ac:dyDescent="0.25">
      <c r="B29" s="142" t="s">
        <v>359</v>
      </c>
      <c r="C29" s="381"/>
      <c r="D29" s="387" t="e">
        <f>(D27/D28)*100</f>
        <v>#DIV/0!</v>
      </c>
      <c r="E29" s="387" t="e">
        <f t="shared" ref="E29:O29" si="0">(E27/E28)*100</f>
        <v>#DIV/0!</v>
      </c>
      <c r="F29" s="387" t="e">
        <f t="shared" si="0"/>
        <v>#DIV/0!</v>
      </c>
      <c r="G29" s="387">
        <f t="shared" si="0"/>
        <v>0</v>
      </c>
      <c r="H29" s="387">
        <f t="shared" si="0"/>
        <v>0</v>
      </c>
      <c r="I29" s="387" t="e">
        <f t="shared" si="0"/>
        <v>#DIV/0!</v>
      </c>
      <c r="J29" s="387">
        <f t="shared" si="0"/>
        <v>0</v>
      </c>
      <c r="K29" s="387" t="e">
        <f t="shared" si="0"/>
        <v>#DIV/0!</v>
      </c>
      <c r="L29" s="387" t="e">
        <f t="shared" si="0"/>
        <v>#DIV/0!</v>
      </c>
      <c r="M29" s="387" t="e">
        <f t="shared" si="0"/>
        <v>#DIV/0!</v>
      </c>
      <c r="N29" s="387" t="e">
        <f t="shared" si="0"/>
        <v>#DIV/0!</v>
      </c>
      <c r="O29" s="387" t="e">
        <f t="shared" si="0"/>
        <v>#DIV/0!</v>
      </c>
    </row>
    <row r="30" spans="2:19" customFormat="1" ht="18.75" thickBot="1" x14ac:dyDescent="0.3">
      <c r="B30" s="329" t="s">
        <v>360</v>
      </c>
      <c r="C30" s="386"/>
      <c r="D30" s="388"/>
      <c r="E30" s="388"/>
      <c r="F30" s="388"/>
      <c r="G30" s="388"/>
      <c r="H30" s="388"/>
      <c r="I30" s="388"/>
      <c r="J30" s="388"/>
      <c r="K30" s="388"/>
      <c r="L30" s="388"/>
      <c r="M30" s="388"/>
      <c r="N30" s="388"/>
      <c r="O30" s="388"/>
    </row>
    <row r="31" spans="2:19" customFormat="1" ht="15.75" thickBot="1" x14ac:dyDescent="0.3"/>
    <row r="32" spans="2:19" customFormat="1" x14ac:dyDescent="0.25">
      <c r="J32" s="379" t="s">
        <v>384</v>
      </c>
      <c r="K32" s="309"/>
      <c r="L32" s="309"/>
      <c r="M32" s="309"/>
      <c r="N32" s="309"/>
      <c r="O32" s="309"/>
      <c r="P32" s="309"/>
      <c r="Q32" s="309"/>
      <c r="R32" s="310"/>
      <c r="S32" s="144"/>
    </row>
    <row r="33" spans="10:19" customFormat="1" ht="28.5" customHeight="1" x14ac:dyDescent="0.25">
      <c r="J33" s="311"/>
      <c r="K33" s="312"/>
      <c r="L33" s="312"/>
      <c r="M33" s="312"/>
      <c r="N33" s="312"/>
      <c r="O33" s="312"/>
      <c r="P33" s="312"/>
      <c r="Q33" s="312"/>
      <c r="R33" s="313"/>
      <c r="S33" s="144"/>
    </row>
    <row r="34" spans="10:19" customFormat="1" ht="28.5" customHeight="1" x14ac:dyDescent="0.25">
      <c r="J34" s="311"/>
      <c r="K34" s="312"/>
      <c r="L34" s="312"/>
      <c r="M34" s="312"/>
      <c r="N34" s="312"/>
      <c r="O34" s="312"/>
      <c r="P34" s="312"/>
      <c r="Q34" s="312"/>
      <c r="R34" s="313"/>
      <c r="S34" s="144"/>
    </row>
    <row r="35" spans="10:19" customFormat="1" ht="28.5" customHeight="1" x14ac:dyDescent="0.25">
      <c r="J35" s="311"/>
      <c r="K35" s="312"/>
      <c r="L35" s="312"/>
      <c r="M35" s="312"/>
      <c r="N35" s="312"/>
      <c r="O35" s="312"/>
      <c r="P35" s="312"/>
      <c r="Q35" s="312"/>
      <c r="R35" s="313"/>
      <c r="S35" s="144"/>
    </row>
    <row r="36" spans="10:19" customFormat="1" ht="28.5" customHeight="1" x14ac:dyDescent="0.25">
      <c r="J36" s="311"/>
      <c r="K36" s="312"/>
      <c r="L36" s="312"/>
      <c r="M36" s="312"/>
      <c r="N36" s="312"/>
      <c r="O36" s="312"/>
      <c r="P36" s="312"/>
      <c r="Q36" s="312"/>
      <c r="R36" s="313"/>
      <c r="S36" s="144"/>
    </row>
    <row r="37" spans="10:19" customFormat="1" ht="28.5" customHeight="1" x14ac:dyDescent="0.25">
      <c r="J37" s="311"/>
      <c r="K37" s="312"/>
      <c r="L37" s="312"/>
      <c r="M37" s="312"/>
      <c r="N37" s="312"/>
      <c r="O37" s="312"/>
      <c r="P37" s="312"/>
      <c r="Q37" s="312"/>
      <c r="R37" s="313"/>
      <c r="S37" s="144"/>
    </row>
    <row r="38" spans="10:19" customFormat="1" ht="28.5" customHeight="1" x14ac:dyDescent="0.25">
      <c r="J38" s="311"/>
      <c r="K38" s="312"/>
      <c r="L38" s="312"/>
      <c r="M38" s="312"/>
      <c r="N38" s="312"/>
      <c r="O38" s="312"/>
      <c r="P38" s="312"/>
      <c r="Q38" s="312"/>
      <c r="R38" s="313"/>
      <c r="S38" s="144"/>
    </row>
    <row r="39" spans="10:19" customFormat="1" ht="28.5" customHeight="1" x14ac:dyDescent="0.25">
      <c r="J39" s="311"/>
      <c r="K39" s="312"/>
      <c r="L39" s="312"/>
      <c r="M39" s="312"/>
      <c r="N39" s="312"/>
      <c r="O39" s="312"/>
      <c r="P39" s="312"/>
      <c r="Q39" s="312"/>
      <c r="R39" s="313"/>
      <c r="S39" s="144"/>
    </row>
    <row r="40" spans="10:19" customFormat="1" ht="28.5" customHeight="1" x14ac:dyDescent="0.25">
      <c r="J40" s="311"/>
      <c r="K40" s="312"/>
      <c r="L40" s="312"/>
      <c r="M40" s="312"/>
      <c r="N40" s="312"/>
      <c r="O40" s="312"/>
      <c r="P40" s="312"/>
      <c r="Q40" s="312"/>
      <c r="R40" s="313"/>
      <c r="S40" s="144"/>
    </row>
    <row r="41" spans="10:19" customFormat="1" ht="28.5" customHeight="1" x14ac:dyDescent="0.25">
      <c r="J41" s="311"/>
      <c r="K41" s="312"/>
      <c r="L41" s="312"/>
      <c r="M41" s="312"/>
      <c r="N41" s="312"/>
      <c r="O41" s="312"/>
      <c r="P41" s="312"/>
      <c r="Q41" s="312"/>
      <c r="R41" s="313"/>
      <c r="S41" s="144"/>
    </row>
    <row r="42" spans="10:19" customFormat="1" ht="28.5" customHeight="1" x14ac:dyDescent="0.25">
      <c r="J42" s="311"/>
      <c r="K42" s="312"/>
      <c r="L42" s="312"/>
      <c r="M42" s="312"/>
      <c r="N42" s="312"/>
      <c r="O42" s="312"/>
      <c r="P42" s="312"/>
      <c r="Q42" s="312"/>
      <c r="R42" s="313"/>
      <c r="S42" s="144"/>
    </row>
    <row r="43" spans="10:19" customFormat="1" ht="28.5" customHeight="1" x14ac:dyDescent="0.25">
      <c r="J43" s="311"/>
      <c r="K43" s="312"/>
      <c r="L43" s="312"/>
      <c r="M43" s="312"/>
      <c r="N43" s="312"/>
      <c r="O43" s="312"/>
      <c r="P43" s="312"/>
      <c r="Q43" s="312"/>
      <c r="R43" s="313"/>
      <c r="S43" s="144"/>
    </row>
    <row r="44" spans="10:19" customFormat="1" ht="28.5" customHeight="1" x14ac:dyDescent="0.25">
      <c r="J44" s="311"/>
      <c r="K44" s="312"/>
      <c r="L44" s="312"/>
      <c r="M44" s="312"/>
      <c r="N44" s="312"/>
      <c r="O44" s="312"/>
      <c r="P44" s="312"/>
      <c r="Q44" s="312"/>
      <c r="R44" s="313"/>
      <c r="S44" s="144"/>
    </row>
    <row r="45" spans="10:19" customFormat="1" ht="28.5" customHeight="1" x14ac:dyDescent="0.25">
      <c r="J45" s="311"/>
      <c r="K45" s="312"/>
      <c r="L45" s="312"/>
      <c r="M45" s="312"/>
      <c r="N45" s="312"/>
      <c r="O45" s="312"/>
      <c r="P45" s="312"/>
      <c r="Q45" s="312"/>
      <c r="R45" s="313"/>
      <c r="S45" s="144"/>
    </row>
    <row r="46" spans="10:19" customFormat="1" ht="28.5" customHeight="1" x14ac:dyDescent="0.25">
      <c r="J46" s="311"/>
      <c r="K46" s="312"/>
      <c r="L46" s="312"/>
      <c r="M46" s="312"/>
      <c r="N46" s="312"/>
      <c r="O46" s="312"/>
      <c r="P46" s="312"/>
      <c r="Q46" s="312"/>
      <c r="R46" s="313"/>
      <c r="S46" s="144"/>
    </row>
    <row r="47" spans="10:19" customFormat="1" ht="28.5" customHeight="1" x14ac:dyDescent="0.25">
      <c r="J47" s="311"/>
      <c r="K47" s="312"/>
      <c r="L47" s="312"/>
      <c r="M47" s="312"/>
      <c r="N47" s="312"/>
      <c r="O47" s="312"/>
      <c r="P47" s="312"/>
      <c r="Q47" s="312"/>
      <c r="R47" s="313"/>
      <c r="S47" s="144"/>
    </row>
    <row r="48" spans="10:19" customFormat="1" ht="28.5" customHeight="1" x14ac:dyDescent="0.25">
      <c r="J48" s="311"/>
      <c r="K48" s="312"/>
      <c r="L48" s="312"/>
      <c r="M48" s="312"/>
      <c r="N48" s="312"/>
      <c r="O48" s="312"/>
      <c r="P48" s="312"/>
      <c r="Q48" s="312"/>
      <c r="R48" s="313"/>
      <c r="S48" s="144"/>
    </row>
    <row r="49" spans="10:19" customFormat="1" ht="28.5" customHeight="1" x14ac:dyDescent="0.25">
      <c r="J49" s="311"/>
      <c r="K49" s="312"/>
      <c r="L49" s="312"/>
      <c r="M49" s="312"/>
      <c r="N49" s="312"/>
      <c r="O49" s="312"/>
      <c r="P49" s="312"/>
      <c r="Q49" s="312"/>
      <c r="R49" s="313"/>
      <c r="S49" s="144"/>
    </row>
    <row r="50" spans="10:19" customFormat="1" ht="28.5" customHeight="1" thickBot="1" x14ac:dyDescent="0.3">
      <c r="J50" s="314"/>
      <c r="K50" s="315"/>
      <c r="L50" s="315"/>
      <c r="M50" s="315"/>
      <c r="N50" s="315"/>
      <c r="O50" s="315"/>
      <c r="P50" s="315"/>
      <c r="Q50" s="315"/>
      <c r="R50" s="316"/>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5000000}">
          <x14:formula1>
            <xm:f>'C:\Users\mrodriguezl\Desktop\SGSST\SIGI\Caracterizaciones\2019\[Caracterizacion SC04 Vr2.xlsx]Listas desplegables'!#REF!</xm:f>
          </x14:formula1>
          <xm:sqref>C4:S4 C5:J5 Q8:S8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Y69"/>
  <sheetViews>
    <sheetView showGridLines="0" view="pageBreakPreview" topLeftCell="B5" zoomScale="80" zoomScaleNormal="100" zoomScaleSheetLayoutView="80" workbookViewId="0">
      <selection activeCell="C11" sqref="C11:S11"/>
    </sheetView>
  </sheetViews>
  <sheetFormatPr baseColWidth="10" defaultColWidth="11.42578125" defaultRowHeight="15" x14ac:dyDescent="0.25"/>
  <cols>
    <col min="1" max="1" width="4" style="1" customWidth="1"/>
    <col min="2" max="2" width="39.2851562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63" t="s">
        <v>385</v>
      </c>
      <c r="D8" s="363"/>
      <c r="E8" s="363"/>
      <c r="F8" s="363"/>
      <c r="G8" s="363"/>
      <c r="H8" s="363"/>
      <c r="I8" s="363"/>
      <c r="J8" s="363"/>
      <c r="K8" s="358" t="s">
        <v>40</v>
      </c>
      <c r="L8" s="358"/>
      <c r="M8" s="363" t="str">
        <f>[1]Caracterización!U7</f>
        <v>Eficacia</v>
      </c>
      <c r="N8" s="363"/>
      <c r="O8" s="358" t="s">
        <v>43</v>
      </c>
      <c r="P8" s="358"/>
      <c r="Q8" s="334" t="s">
        <v>171</v>
      </c>
      <c r="R8" s="334"/>
      <c r="S8" s="364"/>
    </row>
    <row r="9" spans="2:25" ht="30.75" customHeight="1" x14ac:dyDescent="0.25">
      <c r="B9" s="10" t="s">
        <v>24</v>
      </c>
      <c r="C9" s="346" t="s">
        <v>386</v>
      </c>
      <c r="D9" s="346"/>
      <c r="E9" s="346"/>
      <c r="F9" s="346"/>
      <c r="G9" s="346"/>
      <c r="H9" s="346"/>
      <c r="I9" s="346"/>
      <c r="J9" s="346"/>
      <c r="K9" s="346"/>
      <c r="L9" s="346"/>
      <c r="M9" s="346"/>
      <c r="N9" s="346"/>
      <c r="O9" s="346"/>
      <c r="P9" s="346"/>
      <c r="Q9" s="346"/>
      <c r="R9" s="346"/>
      <c r="S9" s="347"/>
    </row>
    <row r="10" spans="2:25" ht="30.75" customHeight="1" x14ac:dyDescent="0.25">
      <c r="B10" s="10" t="s">
        <v>41</v>
      </c>
      <c r="C10" s="346" t="s">
        <v>387</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tr">
        <f>FRECUENCIA!C11</f>
        <v>Crear un plan de capacitación y entrenamiento orientado a prevenir los peligros y riesgos propios de la entidad minimizando las causas de accidentes de trabajo y enfermedades laborales.</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59.25" customHeight="1" x14ac:dyDescent="0.25">
      <c r="B14" s="354" t="s">
        <v>388</v>
      </c>
      <c r="C14" s="355" t="s">
        <v>389</v>
      </c>
      <c r="D14" s="355"/>
      <c r="E14" s="355" t="s">
        <v>390</v>
      </c>
      <c r="F14" s="355"/>
      <c r="G14" s="355"/>
      <c r="H14" s="355"/>
      <c r="I14" s="331" t="s">
        <v>338</v>
      </c>
      <c r="J14" s="332"/>
      <c r="K14" s="332"/>
      <c r="L14" s="332"/>
      <c r="M14" s="333"/>
      <c r="N14" s="355" t="s">
        <v>391</v>
      </c>
      <c r="O14" s="355"/>
      <c r="P14" s="355"/>
      <c r="Q14" s="355"/>
      <c r="R14" s="356"/>
      <c r="S14" s="353"/>
    </row>
    <row r="15" spans="2:25" ht="42" customHeight="1" x14ac:dyDescent="0.25">
      <c r="B15" s="354"/>
      <c r="C15" s="355" t="s">
        <v>392</v>
      </c>
      <c r="D15" s="355"/>
      <c r="E15" s="355" t="s">
        <v>393</v>
      </c>
      <c r="F15" s="355"/>
      <c r="G15" s="355"/>
      <c r="H15" s="355"/>
      <c r="I15" s="331" t="s">
        <v>338</v>
      </c>
      <c r="J15" s="332"/>
      <c r="K15" s="332"/>
      <c r="L15" s="332"/>
      <c r="M15" s="333"/>
      <c r="N15" s="334" t="s">
        <v>394</v>
      </c>
      <c r="O15" s="334"/>
      <c r="P15" s="334"/>
      <c r="Q15" s="334"/>
      <c r="R15" s="335"/>
      <c r="S15" s="353"/>
    </row>
    <row r="16" spans="2:25" x14ac:dyDescent="0.25">
      <c r="B16" s="336"/>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c r="E18" s="139"/>
      <c r="F18" s="139" t="s">
        <v>30</v>
      </c>
      <c r="G18" s="138"/>
      <c r="H18" s="139"/>
      <c r="I18" s="139" t="s">
        <v>31</v>
      </c>
      <c r="J18" s="139"/>
      <c r="K18" s="138"/>
      <c r="L18" s="139"/>
      <c r="M18" s="139" t="s">
        <v>395</v>
      </c>
      <c r="N18" s="138" t="s">
        <v>249</v>
      </c>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40" t="s">
        <v>173</v>
      </c>
      <c r="D21" s="341"/>
      <c r="E21" s="341"/>
      <c r="F21" s="341"/>
      <c r="G21" s="342"/>
      <c r="H21" s="36"/>
      <c r="I21" s="343" t="s">
        <v>174</v>
      </c>
      <c r="J21" s="343"/>
      <c r="K21" s="343"/>
      <c r="L21" s="343"/>
      <c r="M21" s="344"/>
      <c r="N21" s="340" t="s">
        <v>175</v>
      </c>
      <c r="O21" s="341"/>
      <c r="P21" s="341"/>
      <c r="Q21" s="341"/>
      <c r="R21" s="345"/>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396</v>
      </c>
      <c r="D24" s="15"/>
      <c r="E24" s="319" t="s">
        <v>35</v>
      </c>
      <c r="F24" s="320"/>
      <c r="G24" s="321"/>
      <c r="H24" s="403">
        <v>0.02</v>
      </c>
      <c r="I24" s="404"/>
      <c r="J24" s="405"/>
      <c r="K24" s="319" t="s">
        <v>197</v>
      </c>
      <c r="L24" s="320"/>
      <c r="M24" s="320"/>
      <c r="N24" s="321"/>
      <c r="O24" s="325" t="s">
        <v>397</v>
      </c>
      <c r="P24" s="326"/>
      <c r="Q24" s="326"/>
      <c r="R24" s="327"/>
      <c r="S24" s="16"/>
    </row>
    <row r="25" spans="2:19" customFormat="1" ht="18.75" customHeight="1" x14ac:dyDescent="0.25"/>
    <row r="26" spans="2:19" customFormat="1" ht="18.75" thickBot="1" x14ac:dyDescent="0.3">
      <c r="B26" s="141" t="s">
        <v>345</v>
      </c>
      <c r="C26" s="141" t="s">
        <v>346</v>
      </c>
      <c r="D26" s="145" t="s">
        <v>347</v>
      </c>
      <c r="E26" s="145" t="s">
        <v>348</v>
      </c>
      <c r="F26" s="145" t="s">
        <v>349</v>
      </c>
      <c r="G26" s="145" t="s">
        <v>350</v>
      </c>
      <c r="H26" s="145" t="s">
        <v>351</v>
      </c>
      <c r="I26" s="145" t="s">
        <v>352</v>
      </c>
      <c r="J26" s="145" t="s">
        <v>353</v>
      </c>
      <c r="K26" s="145" t="s">
        <v>354</v>
      </c>
      <c r="L26" s="145" t="s">
        <v>355</v>
      </c>
      <c r="M26" s="145" t="s">
        <v>356</v>
      </c>
      <c r="N26" s="145" t="s">
        <v>357</v>
      </c>
      <c r="O26" s="145" t="s">
        <v>358</v>
      </c>
    </row>
    <row r="27" spans="2:19" customFormat="1" ht="36" x14ac:dyDescent="0.25">
      <c r="B27" s="142" t="s">
        <v>389</v>
      </c>
      <c r="C27" s="381">
        <v>2019</v>
      </c>
      <c r="D27" s="146">
        <v>12</v>
      </c>
      <c r="E27" s="147">
        <v>12</v>
      </c>
      <c r="F27" s="147">
        <v>12</v>
      </c>
      <c r="G27" s="147">
        <v>12</v>
      </c>
      <c r="H27" s="147">
        <v>12</v>
      </c>
      <c r="I27" s="147">
        <v>12</v>
      </c>
      <c r="J27" s="147">
        <v>12</v>
      </c>
      <c r="K27" s="147"/>
      <c r="L27" s="147"/>
      <c r="M27" s="147"/>
      <c r="N27" s="147"/>
      <c r="O27" s="148"/>
    </row>
    <row r="28" spans="2:19" customFormat="1" ht="36.75" thickBot="1" x14ac:dyDescent="0.3">
      <c r="B28" s="142" t="s">
        <v>392</v>
      </c>
      <c r="C28" s="381"/>
      <c r="D28" s="149">
        <f>579+18</f>
        <v>597</v>
      </c>
      <c r="E28" s="143">
        <v>596</v>
      </c>
      <c r="F28" s="143">
        <v>600</v>
      </c>
      <c r="G28" s="143">
        <v>601</v>
      </c>
      <c r="H28" s="143">
        <v>601</v>
      </c>
      <c r="I28" s="143">
        <v>603</v>
      </c>
      <c r="J28" s="143">
        <v>596</v>
      </c>
      <c r="K28" s="143"/>
      <c r="L28" s="143"/>
      <c r="M28" s="143"/>
      <c r="N28" s="143"/>
      <c r="O28" s="151"/>
    </row>
    <row r="29" spans="2:19" customFormat="1" ht="18" x14ac:dyDescent="0.25">
      <c r="B29" s="142" t="s">
        <v>398</v>
      </c>
      <c r="C29" s="381"/>
      <c r="D29" s="399">
        <f>+(D27/D28)*100000</f>
        <v>2010.0502512562814</v>
      </c>
      <c r="E29" s="399">
        <f t="shared" ref="E29:O29" si="0">+(E27/E28)*100000</f>
        <v>2013.4228187919462</v>
      </c>
      <c r="F29" s="399">
        <f t="shared" si="0"/>
        <v>2000</v>
      </c>
      <c r="G29" s="399">
        <f t="shared" si="0"/>
        <v>1996.6722129783693</v>
      </c>
      <c r="H29" s="399">
        <f t="shared" si="0"/>
        <v>1996.6722129783693</v>
      </c>
      <c r="I29" s="399">
        <f t="shared" si="0"/>
        <v>1990.049751243781</v>
      </c>
      <c r="J29" s="399">
        <f t="shared" si="0"/>
        <v>2013.4228187919462</v>
      </c>
      <c r="K29" s="399" t="e">
        <f t="shared" si="0"/>
        <v>#DIV/0!</v>
      </c>
      <c r="L29" s="399" t="e">
        <f t="shared" si="0"/>
        <v>#DIV/0!</v>
      </c>
      <c r="M29" s="399" t="e">
        <f t="shared" si="0"/>
        <v>#DIV/0!</v>
      </c>
      <c r="N29" s="401" t="e">
        <f t="shared" si="0"/>
        <v>#DIV/0!</v>
      </c>
      <c r="O29" s="406" t="e">
        <f t="shared" si="0"/>
        <v>#DIV/0!</v>
      </c>
    </row>
    <row r="30" spans="2:19" customFormat="1" ht="18.75" thickBot="1" x14ac:dyDescent="0.3">
      <c r="B30" s="329" t="s">
        <v>360</v>
      </c>
      <c r="C30" s="386"/>
      <c r="D30" s="400"/>
      <c r="E30" s="400"/>
      <c r="F30" s="400"/>
      <c r="G30" s="400"/>
      <c r="H30" s="400"/>
      <c r="I30" s="400"/>
      <c r="J30" s="400"/>
      <c r="K30" s="400"/>
      <c r="L30" s="400"/>
      <c r="M30" s="400"/>
      <c r="N30" s="402"/>
      <c r="O30" s="400"/>
    </row>
    <row r="31" spans="2:19" customFormat="1" ht="15.75" thickBot="1" x14ac:dyDescent="0.3"/>
    <row r="32" spans="2:19" customFormat="1" x14ac:dyDescent="0.25">
      <c r="J32" s="379" t="s">
        <v>399</v>
      </c>
      <c r="K32" s="309"/>
      <c r="L32" s="309"/>
      <c r="M32" s="309"/>
      <c r="N32" s="309"/>
      <c r="O32" s="309"/>
      <c r="P32" s="309"/>
      <c r="Q32" s="309"/>
      <c r="R32" s="310"/>
      <c r="S32" s="144"/>
    </row>
    <row r="33" spans="10:19" customFormat="1" ht="28.5" customHeight="1" x14ac:dyDescent="0.25">
      <c r="J33" s="311"/>
      <c r="K33" s="312"/>
      <c r="L33" s="312"/>
      <c r="M33" s="312"/>
      <c r="N33" s="312"/>
      <c r="O33" s="312"/>
      <c r="P33" s="312"/>
      <c r="Q33" s="312"/>
      <c r="R33" s="313"/>
      <c r="S33" s="144"/>
    </row>
    <row r="34" spans="10:19" customFormat="1" ht="28.5" customHeight="1" x14ac:dyDescent="0.25">
      <c r="J34" s="311"/>
      <c r="K34" s="312"/>
      <c r="L34" s="312"/>
      <c r="M34" s="312"/>
      <c r="N34" s="312"/>
      <c r="O34" s="312"/>
      <c r="P34" s="312"/>
      <c r="Q34" s="312"/>
      <c r="R34" s="313"/>
      <c r="S34" s="144"/>
    </row>
    <row r="35" spans="10:19" customFormat="1" ht="28.5" customHeight="1" x14ac:dyDescent="0.25">
      <c r="J35" s="311"/>
      <c r="K35" s="312"/>
      <c r="L35" s="312"/>
      <c r="M35" s="312"/>
      <c r="N35" s="312"/>
      <c r="O35" s="312"/>
      <c r="P35" s="312"/>
      <c r="Q35" s="312"/>
      <c r="R35" s="313"/>
      <c r="S35" s="144"/>
    </row>
    <row r="36" spans="10:19" customFormat="1" ht="28.5" customHeight="1" x14ac:dyDescent="0.25">
      <c r="J36" s="311"/>
      <c r="K36" s="312"/>
      <c r="L36" s="312"/>
      <c r="M36" s="312"/>
      <c r="N36" s="312"/>
      <c r="O36" s="312"/>
      <c r="P36" s="312"/>
      <c r="Q36" s="312"/>
      <c r="R36" s="313"/>
      <c r="S36" s="144"/>
    </row>
    <row r="37" spans="10:19" customFormat="1" ht="28.5" customHeight="1" x14ac:dyDescent="0.25">
      <c r="J37" s="311"/>
      <c r="K37" s="312"/>
      <c r="L37" s="312"/>
      <c r="M37" s="312"/>
      <c r="N37" s="312"/>
      <c r="O37" s="312"/>
      <c r="P37" s="312"/>
      <c r="Q37" s="312"/>
      <c r="R37" s="313"/>
      <c r="S37" s="144"/>
    </row>
    <row r="38" spans="10:19" customFormat="1" ht="28.5" customHeight="1" x14ac:dyDescent="0.25">
      <c r="J38" s="311"/>
      <c r="K38" s="312"/>
      <c r="L38" s="312"/>
      <c r="M38" s="312"/>
      <c r="N38" s="312"/>
      <c r="O38" s="312"/>
      <c r="P38" s="312"/>
      <c r="Q38" s="312"/>
      <c r="R38" s="313"/>
      <c r="S38" s="144"/>
    </row>
    <row r="39" spans="10:19" customFormat="1" ht="28.5" customHeight="1" x14ac:dyDescent="0.25">
      <c r="J39" s="311"/>
      <c r="K39" s="312"/>
      <c r="L39" s="312"/>
      <c r="M39" s="312"/>
      <c r="N39" s="312"/>
      <c r="O39" s="312"/>
      <c r="P39" s="312"/>
      <c r="Q39" s="312"/>
      <c r="R39" s="313"/>
      <c r="S39" s="144"/>
    </row>
    <row r="40" spans="10:19" customFormat="1" ht="28.5" customHeight="1" x14ac:dyDescent="0.25">
      <c r="J40" s="311"/>
      <c r="K40" s="312"/>
      <c r="L40" s="312"/>
      <c r="M40" s="312"/>
      <c r="N40" s="312"/>
      <c r="O40" s="312"/>
      <c r="P40" s="312"/>
      <c r="Q40" s="312"/>
      <c r="R40" s="313"/>
      <c r="S40" s="144"/>
    </row>
    <row r="41" spans="10:19" customFormat="1" ht="28.5" customHeight="1" x14ac:dyDescent="0.25">
      <c r="J41" s="311"/>
      <c r="K41" s="312"/>
      <c r="L41" s="312"/>
      <c r="M41" s="312"/>
      <c r="N41" s="312"/>
      <c r="O41" s="312"/>
      <c r="P41" s="312"/>
      <c r="Q41" s="312"/>
      <c r="R41" s="313"/>
      <c r="S41" s="144"/>
    </row>
    <row r="42" spans="10:19" customFormat="1" ht="28.5" customHeight="1" x14ac:dyDescent="0.25">
      <c r="J42" s="311"/>
      <c r="K42" s="312"/>
      <c r="L42" s="312"/>
      <c r="M42" s="312"/>
      <c r="N42" s="312"/>
      <c r="O42" s="312"/>
      <c r="P42" s="312"/>
      <c r="Q42" s="312"/>
      <c r="R42" s="313"/>
      <c r="S42" s="144"/>
    </row>
    <row r="43" spans="10:19" customFormat="1" ht="28.5" customHeight="1" x14ac:dyDescent="0.25">
      <c r="J43" s="311"/>
      <c r="K43" s="312"/>
      <c r="L43" s="312"/>
      <c r="M43" s="312"/>
      <c r="N43" s="312"/>
      <c r="O43" s="312"/>
      <c r="P43" s="312"/>
      <c r="Q43" s="312"/>
      <c r="R43" s="313"/>
      <c r="S43" s="144"/>
    </row>
    <row r="44" spans="10:19" customFormat="1" ht="28.5" customHeight="1" x14ac:dyDescent="0.25">
      <c r="J44" s="311"/>
      <c r="K44" s="312"/>
      <c r="L44" s="312"/>
      <c r="M44" s="312"/>
      <c r="N44" s="312"/>
      <c r="O44" s="312"/>
      <c r="P44" s="312"/>
      <c r="Q44" s="312"/>
      <c r="R44" s="313"/>
      <c r="S44" s="144"/>
    </row>
    <row r="45" spans="10:19" customFormat="1" ht="28.5" customHeight="1" x14ac:dyDescent="0.25">
      <c r="J45" s="311"/>
      <c r="K45" s="312"/>
      <c r="L45" s="312"/>
      <c r="M45" s="312"/>
      <c r="N45" s="312"/>
      <c r="O45" s="312"/>
      <c r="P45" s="312"/>
      <c r="Q45" s="312"/>
      <c r="R45" s="313"/>
      <c r="S45" s="144"/>
    </row>
    <row r="46" spans="10:19" customFormat="1" ht="28.5" customHeight="1" x14ac:dyDescent="0.25">
      <c r="J46" s="311"/>
      <c r="K46" s="312"/>
      <c r="L46" s="312"/>
      <c r="M46" s="312"/>
      <c r="N46" s="312"/>
      <c r="O46" s="312"/>
      <c r="P46" s="312"/>
      <c r="Q46" s="312"/>
      <c r="R46" s="313"/>
      <c r="S46" s="144"/>
    </row>
    <row r="47" spans="10:19" customFormat="1" ht="28.5" customHeight="1" x14ac:dyDescent="0.25">
      <c r="J47" s="311"/>
      <c r="K47" s="312"/>
      <c r="L47" s="312"/>
      <c r="M47" s="312"/>
      <c r="N47" s="312"/>
      <c r="O47" s="312"/>
      <c r="P47" s="312"/>
      <c r="Q47" s="312"/>
      <c r="R47" s="313"/>
      <c r="S47" s="144"/>
    </row>
    <row r="48" spans="10:19" customFormat="1" ht="28.5" customHeight="1" x14ac:dyDescent="0.25">
      <c r="J48" s="311"/>
      <c r="K48" s="312"/>
      <c r="L48" s="312"/>
      <c r="M48" s="312"/>
      <c r="N48" s="312"/>
      <c r="O48" s="312"/>
      <c r="P48" s="312"/>
      <c r="Q48" s="312"/>
      <c r="R48" s="313"/>
      <c r="S48" s="144"/>
    </row>
    <row r="49" spans="10:19" customFormat="1" ht="28.5" customHeight="1" x14ac:dyDescent="0.25">
      <c r="J49" s="311"/>
      <c r="K49" s="312"/>
      <c r="L49" s="312"/>
      <c r="M49" s="312"/>
      <c r="N49" s="312"/>
      <c r="O49" s="312"/>
      <c r="P49" s="312"/>
      <c r="Q49" s="312"/>
      <c r="R49" s="313"/>
      <c r="S49" s="144"/>
    </row>
    <row r="50" spans="10:19" customFormat="1" ht="28.5" customHeight="1" thickBot="1" x14ac:dyDescent="0.3">
      <c r="J50" s="314"/>
      <c r="K50" s="315"/>
      <c r="L50" s="315"/>
      <c r="M50" s="315"/>
      <c r="N50" s="315"/>
      <c r="O50" s="315"/>
      <c r="P50" s="315"/>
      <c r="Q50" s="315"/>
      <c r="R50" s="316"/>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Si existe linea base, por favor indique en esta casilla desde que fuente de información  se tomarón los datos" sqref="K24:N24" xr:uid="{00000000-0002-0000-0400-000000000000}"/>
    <dataValidation allowBlank="1" showInputMessage="1" showErrorMessage="1" prompt="En caso de contar con información previa de la medición, establezca cul es la linea de partida para la medición de su indicador" sqref="E24:G24" xr:uid="{00000000-0002-0000-0400-000001000000}"/>
    <dataValidation allowBlank="1" showInputMessage="1" showErrorMessage="1" prompt="Defina la meta del indicador, teniendo en cuenta la tendencia establecida" sqref="B24" xr:uid="{00000000-0002-0000-0400-000002000000}"/>
    <dataValidation allowBlank="1" showInputMessage="1" showErrorMessage="1" prompt="Seleccione con una &quot;X&quot; la tendencia que debe tener el resultado del indicador" sqref="B21:B22" xr:uid="{00000000-0002-0000-0400-000003000000}"/>
    <dataValidation allowBlank="1" showInputMessage="1" showErrorMessage="1" prompt="Seleccione la periodicidad con la que se va a medir el indicador. Solo pueed seleccionar una." sqref="B18" xr:uid="{00000000-0002-0000-0400-000004000000}"/>
    <dataValidation allowBlank="1" showInputMessage="1" showErrorMessage="1" prompt="Aclara de donde tomará la información para el cálculo del indicador" sqref="N13:R13" xr:uid="{00000000-0002-0000-0400-000005000000}"/>
    <dataValidation allowBlank="1" showInputMessage="1" showErrorMessage="1" prompt="Seleccione de la lista desplegable la unidad de medida de cada una de sus variables." sqref="I13:M13" xr:uid="{00000000-0002-0000-0400-000006000000}"/>
    <dataValidation allowBlank="1" showInputMessage="1" showErrorMessage="1" prompt="Describa brevemente la variable definida" sqref="E13:H13" xr:uid="{00000000-0002-0000-0400-000007000000}"/>
    <dataValidation allowBlank="1" showInputMessage="1" showErrorMessage="1" prompt="En cada casilla defina el nombre de las variables de su indicador" sqref="C13:D13" xr:uid="{00000000-0002-0000-0400-000008000000}"/>
    <dataValidation allowBlank="1" showInputMessage="1" showErrorMessage="1" prompt="Defina la relación mátematica que se constituirá como la fórmula de su indicador" sqref="B13"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Amplie el objetivo del indicador, contestando preguntas como  ¿qué?, ¿para qué?, ¿cómo?" sqref="B10" xr:uid="{00000000-0002-0000-04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D000000}"/>
    <dataValidation allowBlank="1" showInputMessage="1" showErrorMessage="1" prompt="Se cargará automáticamente el tipo de indicador que definió en la caracterización." sqref="K8:L8" xr:uid="{00000000-0002-0000-0400-00000E000000}"/>
    <dataValidation allowBlank="1" showInputMessage="1" showErrorMessage="1" prompt="Se cargará automaticamente el líder del proceso seleccionado. Por favor válidelo y retroalimente al enlace de la OAP." sqref="B6" xr:uid="{00000000-0002-0000-0400-00000F000000}"/>
    <dataValidation allowBlank="1" showInputMessage="1" showErrorMessage="1" prompt="Se cargará automaticamente el nombre del indicador que definió en la caracterización" sqref="B8" xr:uid="{00000000-0002-0000-0400-000010000000}"/>
    <dataValidation allowBlank="1" showInputMessage="1" showErrorMessage="1" prompt="Ingrese el nombre y el cargo de la persona responsable de la medición del indicador._x000a_Ej: Juan Perez - Profesional Univeristario " sqref="K6:L6" xr:uid="{00000000-0002-0000-0400-000011000000}"/>
    <dataValidation allowBlank="1" showInputMessage="1" showErrorMessage="1" prompt="Se cargará automáticamente el macroproceso al cual pertenece el macroproceso" sqref="K5:L5" xr:uid="{00000000-0002-0000-0400-000012000000}"/>
    <dataValidation allowBlank="1" showInputMessage="1" showErrorMessage="1" prompt="Seleccione de la lista desplegable el nombre del proceso" sqref="B5" xr:uid="{00000000-0002-0000-0400-000013000000}"/>
    <dataValidation allowBlank="1" showInputMessage="1" showErrorMessage="1" promptTitle="Dependencia" prompt="Seleccione de la lista desplegable la dependencia responsable del proceso" sqref="B4" xr:uid="{00000000-0002-0000-0400-000014000000}"/>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5000000}">
          <x14:formula1>
            <xm:f>'C:\Users\mrodriguezl\Desktop\SGSST\SIGI\Caracterizaciones\2019\[Caracterizacion SC04 Vr2.xlsx]Listas desplegables'!#REF!</xm:f>
          </x14:formula1>
          <xm:sqref>C4:S4 C5:J5 Q8:S8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Y69"/>
  <sheetViews>
    <sheetView showGridLines="0" view="pageBreakPreview" topLeftCell="B1" zoomScale="80" zoomScaleNormal="100" zoomScaleSheetLayoutView="80" workbookViewId="0">
      <selection activeCell="C11" sqref="C11:S11"/>
    </sheetView>
  </sheetViews>
  <sheetFormatPr baseColWidth="10" defaultColWidth="11.42578125" defaultRowHeight="15" x14ac:dyDescent="0.25"/>
  <cols>
    <col min="1" max="1" width="4" style="1" customWidth="1"/>
    <col min="2" max="2" width="39.2851562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63" t="s">
        <v>400</v>
      </c>
      <c r="D8" s="363"/>
      <c r="E8" s="363"/>
      <c r="F8" s="363"/>
      <c r="G8" s="363"/>
      <c r="H8" s="363"/>
      <c r="I8" s="363"/>
      <c r="J8" s="363"/>
      <c r="K8" s="358" t="s">
        <v>40</v>
      </c>
      <c r="L8" s="358"/>
      <c r="M8" s="363" t="str">
        <f>[1]Caracterización!U7</f>
        <v>Eficacia</v>
      </c>
      <c r="N8" s="363"/>
      <c r="O8" s="358" t="s">
        <v>43</v>
      </c>
      <c r="P8" s="358"/>
      <c r="Q8" s="334" t="s">
        <v>171</v>
      </c>
      <c r="R8" s="334"/>
      <c r="S8" s="364"/>
    </row>
    <row r="9" spans="2:25" ht="30.75" customHeight="1" x14ac:dyDescent="0.25">
      <c r="B9" s="10" t="s">
        <v>24</v>
      </c>
      <c r="C9" s="346" t="s">
        <v>401</v>
      </c>
      <c r="D9" s="346"/>
      <c r="E9" s="346"/>
      <c r="F9" s="346"/>
      <c r="G9" s="346"/>
      <c r="H9" s="346"/>
      <c r="I9" s="346"/>
      <c r="J9" s="346"/>
      <c r="K9" s="346"/>
      <c r="L9" s="346"/>
      <c r="M9" s="346"/>
      <c r="N9" s="346"/>
      <c r="O9" s="346"/>
      <c r="P9" s="346"/>
      <c r="Q9" s="346"/>
      <c r="R9" s="346"/>
      <c r="S9" s="347"/>
    </row>
    <row r="10" spans="2:25" ht="30.75" customHeight="1" x14ac:dyDescent="0.25">
      <c r="B10" s="10" t="s">
        <v>41</v>
      </c>
      <c r="C10" s="407" t="s">
        <v>402</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tr">
        <f>FRECUENCIA!C11</f>
        <v>Crear un plan de capacitación y entrenamiento orientado a prevenir los peligros y riesgos propios de la entidad minimizando las causas de accidentes de trabajo y enfermedades laborales.</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59.25" customHeight="1" x14ac:dyDescent="0.25">
      <c r="B14" s="354" t="s">
        <v>403</v>
      </c>
      <c r="C14" s="355" t="s">
        <v>404</v>
      </c>
      <c r="D14" s="355"/>
      <c r="E14" s="355" t="s">
        <v>405</v>
      </c>
      <c r="F14" s="355"/>
      <c r="G14" s="355"/>
      <c r="H14" s="355"/>
      <c r="I14" s="331" t="s">
        <v>338</v>
      </c>
      <c r="J14" s="332"/>
      <c r="K14" s="332"/>
      <c r="L14" s="332"/>
      <c r="M14" s="333"/>
      <c r="N14" s="355" t="s">
        <v>391</v>
      </c>
      <c r="O14" s="355"/>
      <c r="P14" s="355"/>
      <c r="Q14" s="355"/>
      <c r="R14" s="356"/>
      <c r="S14" s="353"/>
    </row>
    <row r="15" spans="2:25" ht="42" customHeight="1" x14ac:dyDescent="0.25">
      <c r="B15" s="354"/>
      <c r="C15" s="355" t="s">
        <v>406</v>
      </c>
      <c r="D15" s="355"/>
      <c r="E15" s="355" t="s">
        <v>393</v>
      </c>
      <c r="F15" s="355"/>
      <c r="G15" s="355"/>
      <c r="H15" s="355"/>
      <c r="I15" s="331" t="s">
        <v>338</v>
      </c>
      <c r="J15" s="332"/>
      <c r="K15" s="332"/>
      <c r="L15" s="332"/>
      <c r="M15" s="333"/>
      <c r="N15" s="334" t="s">
        <v>394</v>
      </c>
      <c r="O15" s="334"/>
      <c r="P15" s="334"/>
      <c r="Q15" s="334"/>
      <c r="R15" s="335"/>
      <c r="S15" s="353"/>
    </row>
    <row r="16" spans="2:25" x14ac:dyDescent="0.25">
      <c r="B16" s="336"/>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c r="E18" s="139"/>
      <c r="F18" s="139" t="s">
        <v>30</v>
      </c>
      <c r="G18" s="138"/>
      <c r="H18" s="139"/>
      <c r="I18" s="139" t="s">
        <v>31</v>
      </c>
      <c r="J18" s="139"/>
      <c r="K18" s="138"/>
      <c r="L18" s="139"/>
      <c r="M18" s="139" t="s">
        <v>395</v>
      </c>
      <c r="N18" s="138" t="s">
        <v>249</v>
      </c>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40" t="s">
        <v>173</v>
      </c>
      <c r="D21" s="341"/>
      <c r="E21" s="341"/>
      <c r="F21" s="341"/>
      <c r="G21" s="342"/>
      <c r="H21" s="36"/>
      <c r="I21" s="343" t="s">
        <v>174</v>
      </c>
      <c r="J21" s="343"/>
      <c r="K21" s="343"/>
      <c r="L21" s="343"/>
      <c r="M21" s="344"/>
      <c r="N21" s="340" t="s">
        <v>175</v>
      </c>
      <c r="O21" s="341"/>
      <c r="P21" s="341"/>
      <c r="Q21" s="341"/>
      <c r="R21" s="345"/>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343</v>
      </c>
      <c r="D24" s="15"/>
      <c r="E24" s="319" t="s">
        <v>35</v>
      </c>
      <c r="F24" s="320"/>
      <c r="G24" s="321"/>
      <c r="H24" s="322">
        <v>5.4299999999999999E-3</v>
      </c>
      <c r="I24" s="323"/>
      <c r="J24" s="324"/>
      <c r="K24" s="319" t="s">
        <v>197</v>
      </c>
      <c r="L24" s="320"/>
      <c r="M24" s="320"/>
      <c r="N24" s="321"/>
      <c r="O24" s="325" t="s">
        <v>370</v>
      </c>
      <c r="P24" s="326"/>
      <c r="Q24" s="326"/>
      <c r="R24" s="327"/>
      <c r="S24" s="16"/>
    </row>
    <row r="25" spans="2:19" customFormat="1" ht="18.75" customHeight="1" x14ac:dyDescent="0.25"/>
    <row r="26" spans="2:19" customFormat="1" ht="18.75" thickBot="1" x14ac:dyDescent="0.3">
      <c r="B26" s="141" t="s">
        <v>345</v>
      </c>
      <c r="C26" s="141" t="s">
        <v>346</v>
      </c>
      <c r="D26" s="145" t="s">
        <v>347</v>
      </c>
      <c r="E26" s="145" t="s">
        <v>348</v>
      </c>
      <c r="F26" s="145" t="s">
        <v>349</v>
      </c>
      <c r="G26" s="145" t="s">
        <v>350</v>
      </c>
      <c r="H26" s="145" t="s">
        <v>351</v>
      </c>
      <c r="I26" s="145" t="s">
        <v>352</v>
      </c>
      <c r="J26" s="145" t="s">
        <v>353</v>
      </c>
      <c r="K26" s="145" t="s">
        <v>354</v>
      </c>
      <c r="L26" s="145" t="s">
        <v>355</v>
      </c>
      <c r="M26" s="145" t="s">
        <v>356</v>
      </c>
      <c r="N26" s="145" t="s">
        <v>357</v>
      </c>
      <c r="O26" s="145" t="s">
        <v>358</v>
      </c>
    </row>
    <row r="27" spans="2:19" customFormat="1" ht="36" x14ac:dyDescent="0.25">
      <c r="B27" s="142" t="str">
        <f>C14</f>
        <v>Número de casos nuevos de enfermedad laboral en el año</v>
      </c>
      <c r="C27" s="381">
        <v>2019</v>
      </c>
      <c r="D27" s="146">
        <v>0</v>
      </c>
      <c r="E27" s="147">
        <v>0</v>
      </c>
      <c r="F27" s="147">
        <v>0</v>
      </c>
      <c r="G27" s="152">
        <v>1</v>
      </c>
      <c r="H27" s="147">
        <v>0</v>
      </c>
      <c r="I27" s="147">
        <v>0</v>
      </c>
      <c r="J27" s="147">
        <v>0</v>
      </c>
      <c r="K27" s="147"/>
      <c r="L27" s="147"/>
      <c r="M27" s="147"/>
      <c r="N27" s="147"/>
      <c r="O27" s="148"/>
    </row>
    <row r="28" spans="2:19" customFormat="1" ht="36" x14ac:dyDescent="0.25">
      <c r="B28" s="142" t="str">
        <f>C15</f>
        <v>promedio de trabajadores en el periodo</v>
      </c>
      <c r="C28" s="381"/>
      <c r="D28" s="149">
        <f>PREVALENCIA!D28</f>
        <v>597</v>
      </c>
      <c r="E28" s="143">
        <f>PREVALENCIA!E28</f>
        <v>596</v>
      </c>
      <c r="F28" s="143">
        <f>PREVALENCIA!F28</f>
        <v>600</v>
      </c>
      <c r="G28" s="143">
        <f>PREVALENCIA!G28</f>
        <v>601</v>
      </c>
      <c r="H28" s="143">
        <f>PREVALENCIA!H28</f>
        <v>601</v>
      </c>
      <c r="I28" s="143">
        <f>PREVALENCIA!I28</f>
        <v>603</v>
      </c>
      <c r="J28" s="143">
        <f>PREVALENCIA!J28</f>
        <v>596</v>
      </c>
      <c r="K28" s="143">
        <f>PREVALENCIA!K28</f>
        <v>0</v>
      </c>
      <c r="L28" s="143">
        <f>PREVALENCIA!L28</f>
        <v>0</v>
      </c>
      <c r="M28" s="143">
        <f>PREVALENCIA!M28</f>
        <v>0</v>
      </c>
      <c r="N28" s="143">
        <f>PREVALENCIA!N28</f>
        <v>0</v>
      </c>
      <c r="O28" s="143">
        <f>PREVALENCIA!O28</f>
        <v>0</v>
      </c>
    </row>
    <row r="29" spans="2:19" customFormat="1" ht="18" x14ac:dyDescent="0.25">
      <c r="B29" s="142" t="s">
        <v>359</v>
      </c>
      <c r="C29" s="381"/>
      <c r="D29" s="382">
        <f>+(D27/D28)*100</f>
        <v>0</v>
      </c>
      <c r="E29" s="317">
        <f t="shared" ref="E29:O29" si="0">+(E27/E28)*100</f>
        <v>0</v>
      </c>
      <c r="F29" s="317">
        <f t="shared" si="0"/>
        <v>0</v>
      </c>
      <c r="G29" s="317">
        <f t="shared" si="0"/>
        <v>0.16638935108153077</v>
      </c>
      <c r="H29" s="317">
        <f t="shared" si="0"/>
        <v>0</v>
      </c>
      <c r="I29" s="317">
        <f t="shared" si="0"/>
        <v>0</v>
      </c>
      <c r="J29" s="317">
        <f t="shared" si="0"/>
        <v>0</v>
      </c>
      <c r="K29" s="317" t="e">
        <f t="shared" si="0"/>
        <v>#DIV/0!</v>
      </c>
      <c r="L29" s="317" t="e">
        <f t="shared" si="0"/>
        <v>#DIV/0!</v>
      </c>
      <c r="M29" s="317" t="e">
        <f t="shared" si="0"/>
        <v>#DIV/0!</v>
      </c>
      <c r="N29" s="317" t="e">
        <f t="shared" si="0"/>
        <v>#DIV/0!</v>
      </c>
      <c r="O29" s="384" t="e">
        <f t="shared" si="0"/>
        <v>#DIV/0!</v>
      </c>
    </row>
    <row r="30" spans="2:19" customFormat="1" ht="18.75" thickBot="1" x14ac:dyDescent="0.3">
      <c r="B30" s="329" t="s">
        <v>360</v>
      </c>
      <c r="C30" s="386"/>
      <c r="D30" s="383"/>
      <c r="E30" s="380"/>
      <c r="F30" s="380"/>
      <c r="G30" s="380"/>
      <c r="H30" s="380"/>
      <c r="I30" s="380"/>
      <c r="J30" s="380"/>
      <c r="K30" s="380"/>
      <c r="L30" s="380"/>
      <c r="M30" s="380"/>
      <c r="N30" s="380"/>
      <c r="O30" s="385"/>
    </row>
    <row r="31" spans="2:19" customFormat="1" ht="15.75" thickBot="1" x14ac:dyDescent="0.3"/>
    <row r="32" spans="2:19" customFormat="1" x14ac:dyDescent="0.25">
      <c r="J32" s="379" t="s">
        <v>407</v>
      </c>
      <c r="K32" s="309"/>
      <c r="L32" s="309"/>
      <c r="M32" s="309"/>
      <c r="N32" s="309"/>
      <c r="O32" s="309"/>
      <c r="P32" s="309"/>
      <c r="Q32" s="309"/>
      <c r="R32" s="310"/>
      <c r="S32" s="144"/>
    </row>
    <row r="33" spans="10:19" customFormat="1" ht="28.5" customHeight="1" x14ac:dyDescent="0.25">
      <c r="J33" s="311"/>
      <c r="K33" s="312"/>
      <c r="L33" s="312"/>
      <c r="M33" s="312"/>
      <c r="N33" s="312"/>
      <c r="O33" s="312"/>
      <c r="P33" s="312"/>
      <c r="Q33" s="312"/>
      <c r="R33" s="313"/>
      <c r="S33" s="144"/>
    </row>
    <row r="34" spans="10:19" customFormat="1" ht="28.5" customHeight="1" x14ac:dyDescent="0.25">
      <c r="J34" s="311"/>
      <c r="K34" s="312"/>
      <c r="L34" s="312"/>
      <c r="M34" s="312"/>
      <c r="N34" s="312"/>
      <c r="O34" s="312"/>
      <c r="P34" s="312"/>
      <c r="Q34" s="312"/>
      <c r="R34" s="313"/>
      <c r="S34" s="144"/>
    </row>
    <row r="35" spans="10:19" customFormat="1" ht="28.5" customHeight="1" x14ac:dyDescent="0.25">
      <c r="J35" s="311"/>
      <c r="K35" s="312"/>
      <c r="L35" s="312"/>
      <c r="M35" s="312"/>
      <c r="N35" s="312"/>
      <c r="O35" s="312"/>
      <c r="P35" s="312"/>
      <c r="Q35" s="312"/>
      <c r="R35" s="313"/>
      <c r="S35" s="144"/>
    </row>
    <row r="36" spans="10:19" customFormat="1" ht="28.5" customHeight="1" x14ac:dyDescent="0.25">
      <c r="J36" s="311"/>
      <c r="K36" s="312"/>
      <c r="L36" s="312"/>
      <c r="M36" s="312"/>
      <c r="N36" s="312"/>
      <c r="O36" s="312"/>
      <c r="P36" s="312"/>
      <c r="Q36" s="312"/>
      <c r="R36" s="313"/>
      <c r="S36" s="144"/>
    </row>
    <row r="37" spans="10:19" customFormat="1" ht="28.5" customHeight="1" x14ac:dyDescent="0.25">
      <c r="J37" s="311"/>
      <c r="K37" s="312"/>
      <c r="L37" s="312"/>
      <c r="M37" s="312"/>
      <c r="N37" s="312"/>
      <c r="O37" s="312"/>
      <c r="P37" s="312"/>
      <c r="Q37" s="312"/>
      <c r="R37" s="313"/>
      <c r="S37" s="144"/>
    </row>
    <row r="38" spans="10:19" customFormat="1" ht="28.5" customHeight="1" x14ac:dyDescent="0.25">
      <c r="J38" s="311"/>
      <c r="K38" s="312"/>
      <c r="L38" s="312"/>
      <c r="M38" s="312"/>
      <c r="N38" s="312"/>
      <c r="O38" s="312"/>
      <c r="P38" s="312"/>
      <c r="Q38" s="312"/>
      <c r="R38" s="313"/>
      <c r="S38" s="144"/>
    </row>
    <row r="39" spans="10:19" customFormat="1" ht="28.5" customHeight="1" x14ac:dyDescent="0.25">
      <c r="J39" s="311"/>
      <c r="K39" s="312"/>
      <c r="L39" s="312"/>
      <c r="M39" s="312"/>
      <c r="N39" s="312"/>
      <c r="O39" s="312"/>
      <c r="P39" s="312"/>
      <c r="Q39" s="312"/>
      <c r="R39" s="313"/>
      <c r="S39" s="144"/>
    </row>
    <row r="40" spans="10:19" customFormat="1" ht="28.5" customHeight="1" x14ac:dyDescent="0.25">
      <c r="J40" s="311"/>
      <c r="K40" s="312"/>
      <c r="L40" s="312"/>
      <c r="M40" s="312"/>
      <c r="N40" s="312"/>
      <c r="O40" s="312"/>
      <c r="P40" s="312"/>
      <c r="Q40" s="312"/>
      <c r="R40" s="313"/>
      <c r="S40" s="144"/>
    </row>
    <row r="41" spans="10:19" customFormat="1" ht="28.5" customHeight="1" x14ac:dyDescent="0.25">
      <c r="J41" s="311"/>
      <c r="K41" s="312"/>
      <c r="L41" s="312"/>
      <c r="M41" s="312"/>
      <c r="N41" s="312"/>
      <c r="O41" s="312"/>
      <c r="P41" s="312"/>
      <c r="Q41" s="312"/>
      <c r="R41" s="313"/>
      <c r="S41" s="144"/>
    </row>
    <row r="42" spans="10:19" customFormat="1" ht="28.5" customHeight="1" x14ac:dyDescent="0.25">
      <c r="J42" s="311"/>
      <c r="K42" s="312"/>
      <c r="L42" s="312"/>
      <c r="M42" s="312"/>
      <c r="N42" s="312"/>
      <c r="O42" s="312"/>
      <c r="P42" s="312"/>
      <c r="Q42" s="312"/>
      <c r="R42" s="313"/>
      <c r="S42" s="144"/>
    </row>
    <row r="43" spans="10:19" customFormat="1" ht="28.5" customHeight="1" x14ac:dyDescent="0.25">
      <c r="J43" s="311"/>
      <c r="K43" s="312"/>
      <c r="L43" s="312"/>
      <c r="M43" s="312"/>
      <c r="N43" s="312"/>
      <c r="O43" s="312"/>
      <c r="P43" s="312"/>
      <c r="Q43" s="312"/>
      <c r="R43" s="313"/>
      <c r="S43" s="144"/>
    </row>
    <row r="44" spans="10:19" customFormat="1" ht="28.5" customHeight="1" x14ac:dyDescent="0.25">
      <c r="J44" s="311"/>
      <c r="K44" s="312"/>
      <c r="L44" s="312"/>
      <c r="M44" s="312"/>
      <c r="N44" s="312"/>
      <c r="O44" s="312"/>
      <c r="P44" s="312"/>
      <c r="Q44" s="312"/>
      <c r="R44" s="313"/>
      <c r="S44" s="144"/>
    </row>
    <row r="45" spans="10:19" customFormat="1" ht="28.5" customHeight="1" x14ac:dyDescent="0.25">
      <c r="J45" s="311"/>
      <c r="K45" s="312"/>
      <c r="L45" s="312"/>
      <c r="M45" s="312"/>
      <c r="N45" s="312"/>
      <c r="O45" s="312"/>
      <c r="P45" s="312"/>
      <c r="Q45" s="312"/>
      <c r="R45" s="313"/>
      <c r="S45" s="144"/>
    </row>
    <row r="46" spans="10:19" customFormat="1" ht="28.5" customHeight="1" x14ac:dyDescent="0.25">
      <c r="J46" s="311"/>
      <c r="K46" s="312"/>
      <c r="L46" s="312"/>
      <c r="M46" s="312"/>
      <c r="N46" s="312"/>
      <c r="O46" s="312"/>
      <c r="P46" s="312"/>
      <c r="Q46" s="312"/>
      <c r="R46" s="313"/>
      <c r="S46" s="144"/>
    </row>
    <row r="47" spans="10:19" customFormat="1" ht="28.5" customHeight="1" x14ac:dyDescent="0.25">
      <c r="J47" s="311"/>
      <c r="K47" s="312"/>
      <c r="L47" s="312"/>
      <c r="M47" s="312"/>
      <c r="N47" s="312"/>
      <c r="O47" s="312"/>
      <c r="P47" s="312"/>
      <c r="Q47" s="312"/>
      <c r="R47" s="313"/>
      <c r="S47" s="144"/>
    </row>
    <row r="48" spans="10:19" customFormat="1" ht="28.5" customHeight="1" x14ac:dyDescent="0.25">
      <c r="J48" s="311"/>
      <c r="K48" s="312"/>
      <c r="L48" s="312"/>
      <c r="M48" s="312"/>
      <c r="N48" s="312"/>
      <c r="O48" s="312"/>
      <c r="P48" s="312"/>
      <c r="Q48" s="312"/>
      <c r="R48" s="313"/>
      <c r="S48" s="144"/>
    </row>
    <row r="49" spans="10:19" customFormat="1" ht="28.5" customHeight="1" x14ac:dyDescent="0.25">
      <c r="J49" s="311"/>
      <c r="K49" s="312"/>
      <c r="L49" s="312"/>
      <c r="M49" s="312"/>
      <c r="N49" s="312"/>
      <c r="O49" s="312"/>
      <c r="P49" s="312"/>
      <c r="Q49" s="312"/>
      <c r="R49" s="313"/>
      <c r="S49" s="144"/>
    </row>
    <row r="50" spans="10:19" customFormat="1" ht="28.5" customHeight="1" thickBot="1" x14ac:dyDescent="0.3">
      <c r="J50" s="314"/>
      <c r="K50" s="315"/>
      <c r="L50" s="315"/>
      <c r="M50" s="315"/>
      <c r="N50" s="315"/>
      <c r="O50" s="315"/>
      <c r="P50" s="315"/>
      <c r="Q50" s="315"/>
      <c r="R50" s="316"/>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Title="Dependencia" prompt="Seleccione de la lista desplegable la dependencia responsable del proceso" sqref="B4" xr:uid="{00000000-0002-0000-0500-000000000000}"/>
    <dataValidation allowBlank="1" showInputMessage="1" showErrorMessage="1" prompt="Seleccione de la lista desplegable el nombre del proceso" sqref="B5" xr:uid="{00000000-0002-0000-0500-000001000000}"/>
    <dataValidation allowBlank="1" showInputMessage="1" showErrorMessage="1" prompt="Se cargará automáticamente el macroproceso al cual pertenece el macroproceso" sqref="K5:L5" xr:uid="{00000000-0002-0000-0500-000002000000}"/>
    <dataValidation allowBlank="1" showInputMessage="1" showErrorMessage="1" prompt="Ingrese el nombre y el cargo de la persona responsable de la medición del indicador._x000a_Ej: Juan Perez - Profesional Univeristario " sqref="K6:L6" xr:uid="{00000000-0002-0000-0500-000003000000}"/>
    <dataValidation allowBlank="1" showInputMessage="1" showErrorMessage="1" prompt="Se cargará automaticamente el nombre del indicador que definió en la caracterización" sqref="B8" xr:uid="{00000000-0002-0000-0500-000004000000}"/>
    <dataValidation allowBlank="1" showInputMessage="1" showErrorMessage="1" prompt="Se cargará automaticamente el líder del proceso seleccionado. Por favor válidelo y retroalimente al enlace de la OAP." sqref="B6" xr:uid="{00000000-0002-0000-0500-000005000000}"/>
    <dataValidation allowBlank="1" showInputMessage="1" showErrorMessage="1" prompt="Se cargará automáticamente el tipo de indicador que definió en la caracterización." sqref="K8:L8" xr:uid="{00000000-0002-0000-05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5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500-000008000000}"/>
    <dataValidation allowBlank="1" showInputMessage="1" showErrorMessage="1" prompt="Amplie el objetivo del indicador, contestando preguntas como  ¿qué?, ¿para qué?, ¿cómo?" sqref="B10" xr:uid="{00000000-0002-0000-0500-000009000000}"/>
    <dataValidation allowBlank="1" showInputMessage="1" showErrorMessage="1" prompt="Se cargará automaticamente el objetivo del proceso que definió en la caracterización." sqref="B11" xr:uid="{00000000-0002-0000-0500-00000A000000}"/>
    <dataValidation allowBlank="1" showInputMessage="1" showErrorMessage="1" prompt="Defina la relación mátematica que se constituirá como la fórmula de su indicador" sqref="B13" xr:uid="{00000000-0002-0000-0500-00000B000000}"/>
    <dataValidation allowBlank="1" showInputMessage="1" showErrorMessage="1" prompt="En cada casilla defina el nombre de las variables de su indicador" sqref="C13:D13" xr:uid="{00000000-0002-0000-0500-00000C000000}"/>
    <dataValidation allowBlank="1" showInputMessage="1" showErrorMessage="1" prompt="Describa brevemente la variable definida" sqref="E13:H13" xr:uid="{00000000-0002-0000-0500-00000D000000}"/>
    <dataValidation allowBlank="1" showInputMessage="1" showErrorMessage="1" prompt="Seleccione de la lista desplegable la unidad de medida de cada una de sus variables." sqref="I13:M13" xr:uid="{00000000-0002-0000-0500-00000E000000}"/>
    <dataValidation allowBlank="1" showInputMessage="1" showErrorMessage="1" prompt="Aclara de donde tomará la información para el cálculo del indicador" sqref="N13:R13" xr:uid="{00000000-0002-0000-0500-00000F000000}"/>
    <dataValidation allowBlank="1" showInputMessage="1" showErrorMessage="1" prompt="Seleccione la periodicidad con la que se va a medir el indicador. Solo pueed seleccionar una." sqref="B18" xr:uid="{00000000-0002-0000-0500-000010000000}"/>
    <dataValidation allowBlank="1" showInputMessage="1" showErrorMessage="1" prompt="Seleccione con una &quot;X&quot; la tendencia que debe tener el resultado del indicador" sqref="B21:B22" xr:uid="{00000000-0002-0000-0500-000011000000}"/>
    <dataValidation allowBlank="1" showInputMessage="1" showErrorMessage="1" prompt="Defina la meta del indicador, teniendo en cuenta la tendencia establecida" sqref="B24" xr:uid="{00000000-0002-0000-0500-000012000000}"/>
    <dataValidation allowBlank="1" showInputMessage="1" showErrorMessage="1" prompt="En caso de contar con información previa de la medición, establezca cul es la linea de partida para la medición de su indicador" sqref="E24:G24" xr:uid="{00000000-0002-0000-0500-000013000000}"/>
    <dataValidation allowBlank="1" showInputMessage="1" showErrorMessage="1" prompt="Si existe linea base, por favor indique en esta casilla desde que fuente de información  se tomarón los datos" sqref="K24:N24" xr:uid="{00000000-0002-0000-0500-000014000000}"/>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5000000}">
          <x14:formula1>
            <xm:f>'C:\Users\mrodriguezl\Desktop\SGSST\SIGI\Caracterizaciones\2019\[Caracterizacion SC04 Vr2.xlsx]Listas desplegables'!#REF!</xm:f>
          </x14:formula1>
          <xm:sqref>C4:S4 C5:J5 Q8:S8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Y69"/>
  <sheetViews>
    <sheetView showGridLines="0" view="pageBreakPreview" topLeftCell="B1" zoomScale="80" zoomScaleNormal="100" zoomScaleSheetLayoutView="80" workbookViewId="0">
      <selection activeCell="C11" sqref="C11:S11"/>
    </sheetView>
  </sheetViews>
  <sheetFormatPr baseColWidth="10" defaultColWidth="11.42578125" defaultRowHeight="15" x14ac:dyDescent="0.25"/>
  <cols>
    <col min="1" max="1" width="4" style="1" customWidth="1"/>
    <col min="2" max="2" width="39.28515625" style="1" customWidth="1"/>
    <col min="3" max="3" width="22.85546875" style="1" customWidth="1"/>
    <col min="4" max="5" width="11.5703125" style="1" bestFit="1" customWidth="1"/>
    <col min="6" max="6" width="12.42578125" style="1" customWidth="1"/>
    <col min="7" max="8" width="11.5703125" style="1" bestFit="1" customWidth="1"/>
    <col min="9" max="9" width="13.85546875" style="1" customWidth="1"/>
    <col min="10" max="12" width="11.5703125" style="1" bestFit="1" customWidth="1"/>
    <col min="13" max="13" width="13.7109375" style="1" bestFit="1" customWidth="1"/>
    <col min="14" max="14" width="11.5703125" style="1" bestFit="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163</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109</v>
      </c>
      <c r="D5" s="366"/>
      <c r="E5" s="366"/>
      <c r="F5" s="366"/>
      <c r="G5" s="366"/>
      <c r="H5" s="366"/>
      <c r="I5" s="366"/>
      <c r="J5" s="367"/>
      <c r="K5" s="351" t="s">
        <v>36</v>
      </c>
      <c r="L5" s="351"/>
      <c r="M5" s="357" t="str">
        <f>VLOOKUP(C5,'[1]Listas desplegables'!D3:G46,2,0)</f>
        <v>Sistema Integral de Gestión</v>
      </c>
      <c r="N5" s="357"/>
      <c r="O5" s="357"/>
      <c r="P5" s="357"/>
      <c r="Q5" s="357"/>
      <c r="R5" s="357"/>
      <c r="S5" s="359"/>
    </row>
    <row r="6" spans="2:25" ht="36.75" customHeight="1" x14ac:dyDescent="0.25">
      <c r="B6" s="10" t="s">
        <v>38</v>
      </c>
      <c r="C6" s="357" t="str">
        <f>VLOOKUP(C5,'[1]Listas desplegables'!D3:G46,4,0)</f>
        <v>Coordinador Grupo de Desarrollo de Talento Humano</v>
      </c>
      <c r="D6" s="357"/>
      <c r="E6" s="357"/>
      <c r="F6" s="357"/>
      <c r="G6" s="357"/>
      <c r="H6" s="357"/>
      <c r="I6" s="357"/>
      <c r="J6" s="357"/>
      <c r="K6" s="358" t="s">
        <v>39</v>
      </c>
      <c r="L6" s="358"/>
      <c r="M6" s="357" t="s">
        <v>302</v>
      </c>
      <c r="N6" s="357"/>
      <c r="O6" s="357"/>
      <c r="P6" s="357"/>
      <c r="Q6" s="357"/>
      <c r="R6" s="357"/>
      <c r="S6" s="359"/>
    </row>
    <row r="7" spans="2:25" ht="15.75" customHeight="1" x14ac:dyDescent="0.25">
      <c r="B7" s="360"/>
      <c r="C7" s="361"/>
      <c r="D7" s="361"/>
      <c r="E7" s="361"/>
      <c r="F7" s="361"/>
      <c r="G7" s="361"/>
      <c r="H7" s="361"/>
      <c r="I7" s="361"/>
      <c r="J7" s="361"/>
      <c r="K7" s="361"/>
      <c r="L7" s="361"/>
      <c r="M7" s="361"/>
      <c r="N7" s="361"/>
      <c r="O7" s="361"/>
      <c r="P7" s="361"/>
      <c r="Q7" s="361"/>
      <c r="R7" s="361"/>
      <c r="S7" s="362"/>
    </row>
    <row r="8" spans="2:25" ht="30.75" customHeight="1" x14ac:dyDescent="0.25">
      <c r="B8" s="10" t="s">
        <v>23</v>
      </c>
      <c r="C8" s="363" t="s">
        <v>408</v>
      </c>
      <c r="D8" s="363"/>
      <c r="E8" s="363"/>
      <c r="F8" s="363"/>
      <c r="G8" s="363"/>
      <c r="H8" s="363"/>
      <c r="I8" s="363"/>
      <c r="J8" s="363"/>
      <c r="K8" s="358" t="s">
        <v>40</v>
      </c>
      <c r="L8" s="358"/>
      <c r="M8" s="363" t="str">
        <f>[1]Caracterización!U7</f>
        <v>Eficacia</v>
      </c>
      <c r="N8" s="363"/>
      <c r="O8" s="358" t="s">
        <v>43</v>
      </c>
      <c r="P8" s="358"/>
      <c r="Q8" s="334" t="s">
        <v>171</v>
      </c>
      <c r="R8" s="334"/>
      <c r="S8" s="364"/>
    </row>
    <row r="9" spans="2:25" ht="30.75" customHeight="1" x14ac:dyDescent="0.25">
      <c r="B9" s="10" t="s">
        <v>24</v>
      </c>
      <c r="C9" s="346" t="s">
        <v>409</v>
      </c>
      <c r="D9" s="346"/>
      <c r="E9" s="346"/>
      <c r="F9" s="346"/>
      <c r="G9" s="346"/>
      <c r="H9" s="346"/>
      <c r="I9" s="346"/>
      <c r="J9" s="346"/>
      <c r="K9" s="346"/>
      <c r="L9" s="346"/>
      <c r="M9" s="346"/>
      <c r="N9" s="346"/>
      <c r="O9" s="346"/>
      <c r="P9" s="346"/>
      <c r="Q9" s="346"/>
      <c r="R9" s="346"/>
      <c r="S9" s="347"/>
    </row>
    <row r="10" spans="2:25" ht="30.75" customHeight="1" x14ac:dyDescent="0.25">
      <c r="B10" s="10" t="s">
        <v>41</v>
      </c>
      <c r="C10" s="346" t="s">
        <v>410</v>
      </c>
      <c r="D10" s="346"/>
      <c r="E10" s="346"/>
      <c r="F10" s="346"/>
      <c r="G10" s="346"/>
      <c r="H10" s="346"/>
      <c r="I10" s="346"/>
      <c r="J10" s="346"/>
      <c r="K10" s="346"/>
      <c r="L10" s="346"/>
      <c r="M10" s="346"/>
      <c r="N10" s="346"/>
      <c r="O10" s="346"/>
      <c r="P10" s="346"/>
      <c r="Q10" s="346"/>
      <c r="R10" s="346"/>
      <c r="S10" s="347"/>
    </row>
    <row r="11" spans="2:25" ht="30.75" customHeight="1" x14ac:dyDescent="0.25">
      <c r="B11" s="32" t="s">
        <v>166</v>
      </c>
      <c r="C11" s="348" t="str">
        <f>FRECUENCIA!C11</f>
        <v>Crear un plan de capacitación y entrenamiento orientado a prevenir los peligros y riesgos propios de la entidad minimizando las causas de accidentes de trabajo y enfermedades laborales.</v>
      </c>
      <c r="D11" s="348"/>
      <c r="E11" s="348"/>
      <c r="F11" s="348"/>
      <c r="G11" s="348"/>
      <c r="H11" s="348"/>
      <c r="I11" s="348"/>
      <c r="J11" s="348"/>
      <c r="K11" s="348"/>
      <c r="L11" s="348"/>
      <c r="M11" s="348"/>
      <c r="N11" s="348"/>
      <c r="O11" s="348"/>
      <c r="P11" s="348"/>
      <c r="Q11" s="348"/>
      <c r="R11" s="348"/>
      <c r="S11" s="349"/>
    </row>
    <row r="12" spans="2:25" ht="14.25" customHeight="1" x14ac:dyDescent="0.25">
      <c r="B12" s="189"/>
      <c r="C12" s="190"/>
      <c r="D12" s="190"/>
      <c r="E12" s="190"/>
      <c r="F12" s="190"/>
      <c r="G12" s="190"/>
      <c r="H12" s="190"/>
      <c r="I12" s="190"/>
      <c r="J12" s="190"/>
      <c r="K12" s="190"/>
      <c r="L12" s="190"/>
      <c r="M12" s="190"/>
      <c r="N12" s="190"/>
      <c r="O12" s="190"/>
      <c r="P12" s="190"/>
      <c r="Q12" s="190"/>
      <c r="R12" s="190"/>
      <c r="S12" s="350"/>
    </row>
    <row r="13" spans="2:25" s="3" customFormat="1" ht="30.2" customHeight="1" x14ac:dyDescent="0.25">
      <c r="B13" s="31" t="s">
        <v>25</v>
      </c>
      <c r="C13" s="222" t="s">
        <v>165</v>
      </c>
      <c r="D13" s="188"/>
      <c r="E13" s="222" t="s">
        <v>42</v>
      </c>
      <c r="F13" s="187"/>
      <c r="G13" s="187"/>
      <c r="H13" s="188"/>
      <c r="I13" s="351" t="s">
        <v>26</v>
      </c>
      <c r="J13" s="351"/>
      <c r="K13" s="351"/>
      <c r="L13" s="351"/>
      <c r="M13" s="351"/>
      <c r="N13" s="351" t="s">
        <v>27</v>
      </c>
      <c r="O13" s="351"/>
      <c r="P13" s="351"/>
      <c r="Q13" s="351"/>
      <c r="R13" s="352"/>
      <c r="S13" s="353"/>
      <c r="U13"/>
      <c r="V13"/>
      <c r="W13"/>
      <c r="X13"/>
      <c r="Y13"/>
    </row>
    <row r="14" spans="2:25" ht="59.25" customHeight="1" x14ac:dyDescent="0.25">
      <c r="B14" s="354" t="s">
        <v>411</v>
      </c>
      <c r="C14" s="355" t="s">
        <v>412</v>
      </c>
      <c r="D14" s="355"/>
      <c r="E14" s="355" t="s">
        <v>413</v>
      </c>
      <c r="F14" s="355"/>
      <c r="G14" s="355"/>
      <c r="H14" s="355"/>
      <c r="I14" s="331" t="s">
        <v>338</v>
      </c>
      <c r="J14" s="332"/>
      <c r="K14" s="332"/>
      <c r="L14" s="332"/>
      <c r="M14" s="333"/>
      <c r="N14" s="355" t="s">
        <v>414</v>
      </c>
      <c r="O14" s="355"/>
      <c r="P14" s="355"/>
      <c r="Q14" s="355"/>
      <c r="R14" s="356"/>
      <c r="S14" s="353"/>
    </row>
    <row r="15" spans="2:25" ht="42" customHeight="1" x14ac:dyDescent="0.25">
      <c r="B15" s="354"/>
      <c r="C15" s="355" t="s">
        <v>415</v>
      </c>
      <c r="D15" s="355"/>
      <c r="E15" s="355" t="s">
        <v>416</v>
      </c>
      <c r="F15" s="355"/>
      <c r="G15" s="355"/>
      <c r="H15" s="355"/>
      <c r="I15" s="331" t="s">
        <v>338</v>
      </c>
      <c r="J15" s="332"/>
      <c r="K15" s="332"/>
      <c r="L15" s="332"/>
      <c r="M15" s="333"/>
      <c r="N15" s="334" t="s">
        <v>417</v>
      </c>
      <c r="O15" s="334"/>
      <c r="P15" s="334"/>
      <c r="Q15" s="334"/>
      <c r="R15" s="335"/>
      <c r="S15" s="353"/>
    </row>
    <row r="16" spans="2:25" x14ac:dyDescent="0.25">
      <c r="B16" s="336"/>
      <c r="C16" s="337"/>
      <c r="D16" s="337"/>
      <c r="E16" s="337"/>
      <c r="F16" s="337"/>
      <c r="G16" s="337"/>
      <c r="H16" s="337"/>
      <c r="I16" s="337"/>
      <c r="J16" s="337"/>
      <c r="K16" s="337"/>
      <c r="L16" s="337"/>
      <c r="M16" s="337"/>
      <c r="N16" s="337"/>
      <c r="O16" s="337"/>
      <c r="P16" s="337"/>
      <c r="Q16" s="337"/>
      <c r="R16" s="337"/>
      <c r="S16" s="33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138" t="s">
        <v>249</v>
      </c>
      <c r="E18" s="139"/>
      <c r="F18" s="139" t="s">
        <v>30</v>
      </c>
      <c r="G18" s="138"/>
      <c r="H18" s="139"/>
      <c r="I18" s="139" t="s">
        <v>31</v>
      </c>
      <c r="J18" s="139"/>
      <c r="K18" s="138"/>
      <c r="L18" s="139"/>
      <c r="M18" s="139" t="s">
        <v>32</v>
      </c>
      <c r="N18" s="138"/>
      <c r="O18" s="139"/>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9" t="s">
        <v>33</v>
      </c>
      <c r="C21" s="340" t="s">
        <v>173</v>
      </c>
      <c r="D21" s="341"/>
      <c r="E21" s="341"/>
      <c r="F21" s="341"/>
      <c r="G21" s="342"/>
      <c r="H21" s="36"/>
      <c r="I21" s="343" t="s">
        <v>174</v>
      </c>
      <c r="J21" s="343"/>
      <c r="K21" s="343"/>
      <c r="L21" s="343"/>
      <c r="M21" s="344"/>
      <c r="N21" s="340" t="s">
        <v>175</v>
      </c>
      <c r="O21" s="341"/>
      <c r="P21" s="341"/>
      <c r="Q21" s="341"/>
      <c r="R21" s="345"/>
      <c r="S21" s="11"/>
    </row>
    <row r="22" spans="2:19" ht="18" x14ac:dyDescent="0.25">
      <c r="B22" s="339"/>
      <c r="C22" s="340"/>
      <c r="D22" s="341"/>
      <c r="E22" s="341"/>
      <c r="F22" s="341"/>
      <c r="G22" s="342"/>
      <c r="H22" s="340" t="s">
        <v>249</v>
      </c>
      <c r="I22" s="341"/>
      <c r="J22" s="341"/>
      <c r="K22" s="341"/>
      <c r="L22" s="341"/>
      <c r="M22" s="342"/>
      <c r="N22" s="340"/>
      <c r="O22" s="341"/>
      <c r="P22" s="341"/>
      <c r="Q22" s="341"/>
      <c r="R22" s="34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8" t="s">
        <v>34</v>
      </c>
      <c r="C24" s="140" t="s">
        <v>418</v>
      </c>
      <c r="D24" s="15"/>
      <c r="E24" s="319" t="s">
        <v>35</v>
      </c>
      <c r="F24" s="320"/>
      <c r="G24" s="321"/>
      <c r="H24" s="322">
        <v>5.0000000000000001E-3</v>
      </c>
      <c r="I24" s="323"/>
      <c r="J24" s="324"/>
      <c r="K24" s="319" t="s">
        <v>197</v>
      </c>
      <c r="L24" s="320"/>
      <c r="M24" s="320"/>
      <c r="N24" s="321"/>
      <c r="O24" s="325" t="s">
        <v>419</v>
      </c>
      <c r="P24" s="326"/>
      <c r="Q24" s="326"/>
      <c r="R24" s="327"/>
      <c r="S24" s="16"/>
    </row>
    <row r="25" spans="2:19" customFormat="1" ht="18.75" customHeight="1" x14ac:dyDescent="0.25"/>
    <row r="26" spans="2:19" customFormat="1" ht="18.75" thickBot="1" x14ac:dyDescent="0.3">
      <c r="B26" s="141" t="s">
        <v>345</v>
      </c>
      <c r="C26" s="141" t="s">
        <v>346</v>
      </c>
      <c r="D26" s="145" t="s">
        <v>347</v>
      </c>
      <c r="E26" s="145" t="s">
        <v>348</v>
      </c>
      <c r="F26" s="145" t="s">
        <v>349</v>
      </c>
      <c r="G26" s="145" t="s">
        <v>350</v>
      </c>
      <c r="H26" s="145" t="s">
        <v>351</v>
      </c>
      <c r="I26" s="145" t="s">
        <v>352</v>
      </c>
      <c r="J26" s="145" t="s">
        <v>353</v>
      </c>
      <c r="K26" s="145" t="s">
        <v>354</v>
      </c>
      <c r="L26" s="145" t="s">
        <v>355</v>
      </c>
      <c r="M26" s="145" t="s">
        <v>356</v>
      </c>
      <c r="N26" s="145" t="s">
        <v>357</v>
      </c>
      <c r="O26" s="145" t="s">
        <v>358</v>
      </c>
    </row>
    <row r="27" spans="2:19" customFormat="1" ht="36" x14ac:dyDescent="0.25">
      <c r="B27" s="142" t="str">
        <f>C14</f>
        <v>Número de días por incapacidad común o laboral en el mes</v>
      </c>
      <c r="C27" s="381">
        <v>2019</v>
      </c>
      <c r="D27" s="153">
        <v>190</v>
      </c>
      <c r="E27" s="154">
        <v>321</v>
      </c>
      <c r="F27" s="154">
        <v>428</v>
      </c>
      <c r="G27" s="155">
        <v>227</v>
      </c>
      <c r="H27" s="154">
        <v>393</v>
      </c>
      <c r="I27" s="156">
        <v>368</v>
      </c>
      <c r="J27" s="156">
        <v>143</v>
      </c>
      <c r="K27" s="147"/>
      <c r="L27" s="147"/>
      <c r="M27" s="147"/>
      <c r="N27" s="147"/>
      <c r="O27" s="148"/>
    </row>
    <row r="28" spans="2:19" customFormat="1" ht="36" x14ac:dyDescent="0.25">
      <c r="B28" s="142" t="str">
        <f>C15</f>
        <v xml:space="preserve">Número de días de trabajo programados en el mes por 100   </v>
      </c>
      <c r="C28" s="381"/>
      <c r="D28" s="157">
        <f>+PREVALENCIA!D28*21</f>
        <v>12537</v>
      </c>
      <c r="E28" s="157">
        <f>PREVALENCIA!E28*20</f>
        <v>11920</v>
      </c>
      <c r="F28" s="157">
        <f>PREVALENCIA!F28*20</f>
        <v>12000</v>
      </c>
      <c r="G28" s="157">
        <f>+PREVALENCIA!G28*20</f>
        <v>12020</v>
      </c>
      <c r="H28" s="157">
        <f>PREVALENCIA!H28*22</f>
        <v>13222</v>
      </c>
      <c r="I28" s="157">
        <f>+PREVALENCIA!I28*18</f>
        <v>10854</v>
      </c>
      <c r="J28" s="157">
        <f>+PREVALENCIA!J28*22</f>
        <v>13112</v>
      </c>
      <c r="K28" s="143"/>
      <c r="L28" s="143"/>
      <c r="M28" s="143"/>
      <c r="N28" s="143"/>
      <c r="O28" s="150"/>
    </row>
    <row r="29" spans="2:19" customFormat="1" ht="18" x14ac:dyDescent="0.25">
      <c r="B29" s="142" t="s">
        <v>359</v>
      </c>
      <c r="C29" s="381"/>
      <c r="D29" s="382">
        <f>+(D27/D28)*100</f>
        <v>1.5155140783281487</v>
      </c>
      <c r="E29" s="317">
        <f t="shared" ref="E29:O29" si="0">+(E27/E28)*100</f>
        <v>2.6929530201342282</v>
      </c>
      <c r="F29" s="317">
        <f t="shared" si="0"/>
        <v>3.5666666666666664</v>
      </c>
      <c r="G29" s="317">
        <f t="shared" si="0"/>
        <v>1.8885191347753745</v>
      </c>
      <c r="H29" s="317">
        <f t="shared" si="0"/>
        <v>2.9723188625018908</v>
      </c>
      <c r="I29" s="317">
        <f t="shared" si="0"/>
        <v>3.3904551317486638</v>
      </c>
      <c r="J29" s="317">
        <f t="shared" si="0"/>
        <v>1.0906040268456376</v>
      </c>
      <c r="K29" s="317" t="e">
        <f t="shared" si="0"/>
        <v>#DIV/0!</v>
      </c>
      <c r="L29" s="317" t="e">
        <f t="shared" si="0"/>
        <v>#DIV/0!</v>
      </c>
      <c r="M29" s="317" t="e">
        <f t="shared" si="0"/>
        <v>#DIV/0!</v>
      </c>
      <c r="N29" s="317" t="e">
        <f t="shared" si="0"/>
        <v>#DIV/0!</v>
      </c>
      <c r="O29" s="384" t="e">
        <f t="shared" si="0"/>
        <v>#DIV/0!</v>
      </c>
    </row>
    <row r="30" spans="2:19" customFormat="1" ht="18.75" thickBot="1" x14ac:dyDescent="0.3">
      <c r="B30" s="329" t="s">
        <v>360</v>
      </c>
      <c r="C30" s="386"/>
      <c r="D30" s="383"/>
      <c r="E30" s="380"/>
      <c r="F30" s="380"/>
      <c r="G30" s="380"/>
      <c r="H30" s="380"/>
      <c r="I30" s="380"/>
      <c r="J30" s="380"/>
      <c r="K30" s="380"/>
      <c r="L30" s="380"/>
      <c r="M30" s="380"/>
      <c r="N30" s="380"/>
      <c r="O30" s="385"/>
    </row>
    <row r="31" spans="2:19" customFormat="1" ht="15.75" thickBot="1" x14ac:dyDescent="0.3"/>
    <row r="32" spans="2:19" customFormat="1" x14ac:dyDescent="0.25">
      <c r="J32" s="379" t="s">
        <v>420</v>
      </c>
      <c r="K32" s="309"/>
      <c r="L32" s="309"/>
      <c r="M32" s="309"/>
      <c r="N32" s="309"/>
      <c r="O32" s="309"/>
      <c r="P32" s="309"/>
      <c r="Q32" s="309"/>
      <c r="R32" s="310"/>
      <c r="S32" s="144"/>
    </row>
    <row r="33" spans="10:19" customFormat="1" ht="28.5" customHeight="1" x14ac:dyDescent="0.25">
      <c r="J33" s="311"/>
      <c r="K33" s="312"/>
      <c r="L33" s="312"/>
      <c r="M33" s="312"/>
      <c r="N33" s="312"/>
      <c r="O33" s="312"/>
      <c r="P33" s="312"/>
      <c r="Q33" s="312"/>
      <c r="R33" s="313"/>
      <c r="S33" s="144"/>
    </row>
    <row r="34" spans="10:19" customFormat="1" ht="28.5" customHeight="1" x14ac:dyDescent="0.25">
      <c r="J34" s="311"/>
      <c r="K34" s="312"/>
      <c r="L34" s="312"/>
      <c r="M34" s="312"/>
      <c r="N34" s="312"/>
      <c r="O34" s="312"/>
      <c r="P34" s="312"/>
      <c r="Q34" s="312"/>
      <c r="R34" s="313"/>
      <c r="S34" s="144"/>
    </row>
    <row r="35" spans="10:19" customFormat="1" ht="28.5" customHeight="1" x14ac:dyDescent="0.25">
      <c r="J35" s="311"/>
      <c r="K35" s="312"/>
      <c r="L35" s="312"/>
      <c r="M35" s="312"/>
      <c r="N35" s="312"/>
      <c r="O35" s="312"/>
      <c r="P35" s="312"/>
      <c r="Q35" s="312"/>
      <c r="R35" s="313"/>
      <c r="S35" s="144"/>
    </row>
    <row r="36" spans="10:19" customFormat="1" ht="28.5" customHeight="1" x14ac:dyDescent="0.25">
      <c r="J36" s="311"/>
      <c r="K36" s="312"/>
      <c r="L36" s="312"/>
      <c r="M36" s="312"/>
      <c r="N36" s="312"/>
      <c r="O36" s="312"/>
      <c r="P36" s="312"/>
      <c r="Q36" s="312"/>
      <c r="R36" s="313"/>
      <c r="S36" s="144"/>
    </row>
    <row r="37" spans="10:19" customFormat="1" ht="28.5" customHeight="1" x14ac:dyDescent="0.25">
      <c r="J37" s="311"/>
      <c r="K37" s="312"/>
      <c r="L37" s="312"/>
      <c r="M37" s="312"/>
      <c r="N37" s="312"/>
      <c r="O37" s="312"/>
      <c r="P37" s="312"/>
      <c r="Q37" s="312"/>
      <c r="R37" s="313"/>
      <c r="S37" s="144"/>
    </row>
    <row r="38" spans="10:19" customFormat="1" ht="28.5" customHeight="1" x14ac:dyDescent="0.25">
      <c r="J38" s="311"/>
      <c r="K38" s="312"/>
      <c r="L38" s="312"/>
      <c r="M38" s="312"/>
      <c r="N38" s="312"/>
      <c r="O38" s="312"/>
      <c r="P38" s="312"/>
      <c r="Q38" s="312"/>
      <c r="R38" s="313"/>
      <c r="S38" s="144"/>
    </row>
    <row r="39" spans="10:19" customFormat="1" ht="28.5" customHeight="1" x14ac:dyDescent="0.25">
      <c r="J39" s="311"/>
      <c r="K39" s="312"/>
      <c r="L39" s="312"/>
      <c r="M39" s="312"/>
      <c r="N39" s="312"/>
      <c r="O39" s="312"/>
      <c r="P39" s="312"/>
      <c r="Q39" s="312"/>
      <c r="R39" s="313"/>
      <c r="S39" s="144"/>
    </row>
    <row r="40" spans="10:19" customFormat="1" ht="28.5" customHeight="1" x14ac:dyDescent="0.25">
      <c r="J40" s="311"/>
      <c r="K40" s="312"/>
      <c r="L40" s="312"/>
      <c r="M40" s="312"/>
      <c r="N40" s="312"/>
      <c r="O40" s="312"/>
      <c r="P40" s="312"/>
      <c r="Q40" s="312"/>
      <c r="R40" s="313"/>
      <c r="S40" s="144"/>
    </row>
    <row r="41" spans="10:19" customFormat="1" ht="28.5" customHeight="1" x14ac:dyDescent="0.25">
      <c r="J41" s="311"/>
      <c r="K41" s="312"/>
      <c r="L41" s="312"/>
      <c r="M41" s="312"/>
      <c r="N41" s="312"/>
      <c r="O41" s="312"/>
      <c r="P41" s="312"/>
      <c r="Q41" s="312"/>
      <c r="R41" s="313"/>
      <c r="S41" s="144"/>
    </row>
    <row r="42" spans="10:19" customFormat="1" ht="28.5" customHeight="1" x14ac:dyDescent="0.25">
      <c r="J42" s="311"/>
      <c r="K42" s="312"/>
      <c r="L42" s="312"/>
      <c r="M42" s="312"/>
      <c r="N42" s="312"/>
      <c r="O42" s="312"/>
      <c r="P42" s="312"/>
      <c r="Q42" s="312"/>
      <c r="R42" s="313"/>
      <c r="S42" s="144"/>
    </row>
    <row r="43" spans="10:19" customFormat="1" ht="28.5" customHeight="1" x14ac:dyDescent="0.25">
      <c r="J43" s="311"/>
      <c r="K43" s="312"/>
      <c r="L43" s="312"/>
      <c r="M43" s="312"/>
      <c r="N43" s="312"/>
      <c r="O43" s="312"/>
      <c r="P43" s="312"/>
      <c r="Q43" s="312"/>
      <c r="R43" s="313"/>
      <c r="S43" s="144"/>
    </row>
    <row r="44" spans="10:19" customFormat="1" ht="28.5" customHeight="1" x14ac:dyDescent="0.25">
      <c r="J44" s="311"/>
      <c r="K44" s="312"/>
      <c r="L44" s="312"/>
      <c r="M44" s="312"/>
      <c r="N44" s="312"/>
      <c r="O44" s="312"/>
      <c r="P44" s="312"/>
      <c r="Q44" s="312"/>
      <c r="R44" s="313"/>
      <c r="S44" s="144"/>
    </row>
    <row r="45" spans="10:19" customFormat="1" ht="28.5" customHeight="1" x14ac:dyDescent="0.25">
      <c r="J45" s="311"/>
      <c r="K45" s="312"/>
      <c r="L45" s="312"/>
      <c r="M45" s="312"/>
      <c r="N45" s="312"/>
      <c r="O45" s="312"/>
      <c r="P45" s="312"/>
      <c r="Q45" s="312"/>
      <c r="R45" s="313"/>
      <c r="S45" s="144"/>
    </row>
    <row r="46" spans="10:19" customFormat="1" ht="28.5" customHeight="1" x14ac:dyDescent="0.25">
      <c r="J46" s="311"/>
      <c r="K46" s="312"/>
      <c r="L46" s="312"/>
      <c r="M46" s="312"/>
      <c r="N46" s="312"/>
      <c r="O46" s="312"/>
      <c r="P46" s="312"/>
      <c r="Q46" s="312"/>
      <c r="R46" s="313"/>
      <c r="S46" s="144"/>
    </row>
    <row r="47" spans="10:19" customFormat="1" ht="28.5" customHeight="1" x14ac:dyDescent="0.25">
      <c r="J47" s="311"/>
      <c r="K47" s="312"/>
      <c r="L47" s="312"/>
      <c r="M47" s="312"/>
      <c r="N47" s="312"/>
      <c r="O47" s="312"/>
      <c r="P47" s="312"/>
      <c r="Q47" s="312"/>
      <c r="R47" s="313"/>
      <c r="S47" s="144"/>
    </row>
    <row r="48" spans="10:19" customFormat="1" ht="28.5" customHeight="1" x14ac:dyDescent="0.25">
      <c r="J48" s="311"/>
      <c r="K48" s="312"/>
      <c r="L48" s="312"/>
      <c r="M48" s="312"/>
      <c r="N48" s="312"/>
      <c r="O48" s="312"/>
      <c r="P48" s="312"/>
      <c r="Q48" s="312"/>
      <c r="R48" s="313"/>
      <c r="S48" s="144"/>
    </row>
    <row r="49" spans="10:19" customFormat="1" ht="28.5" customHeight="1" x14ac:dyDescent="0.25">
      <c r="J49" s="311"/>
      <c r="K49" s="312"/>
      <c r="L49" s="312"/>
      <c r="M49" s="312"/>
      <c r="N49" s="312"/>
      <c r="O49" s="312"/>
      <c r="P49" s="312"/>
      <c r="Q49" s="312"/>
      <c r="R49" s="313"/>
      <c r="S49" s="144"/>
    </row>
    <row r="50" spans="10:19" customFormat="1" ht="28.5" customHeight="1" thickBot="1" x14ac:dyDescent="0.3">
      <c r="J50" s="314"/>
      <c r="K50" s="315"/>
      <c r="L50" s="315"/>
      <c r="M50" s="315"/>
      <c r="N50" s="315"/>
      <c r="O50" s="315"/>
      <c r="P50" s="315"/>
      <c r="Q50" s="315"/>
      <c r="R50" s="316"/>
      <c r="S50" s="144"/>
    </row>
    <row r="51" spans="10:19" customFormat="1" x14ac:dyDescent="0.25">
      <c r="J51" s="308" t="s">
        <v>362</v>
      </c>
      <c r="K51" s="309"/>
      <c r="L51" s="309"/>
      <c r="M51" s="309"/>
      <c r="N51" s="309"/>
      <c r="O51" s="309"/>
      <c r="P51" s="309"/>
      <c r="Q51" s="309"/>
      <c r="R51" s="310"/>
    </row>
    <row r="52" spans="10:19" customFormat="1" x14ac:dyDescent="0.25">
      <c r="J52" s="311"/>
      <c r="K52" s="312"/>
      <c r="L52" s="312"/>
      <c r="M52" s="312"/>
      <c r="N52" s="312"/>
      <c r="O52" s="312"/>
      <c r="P52" s="312"/>
      <c r="Q52" s="312"/>
      <c r="R52" s="313"/>
    </row>
    <row r="53" spans="10:19" customFormat="1" x14ac:dyDescent="0.25">
      <c r="J53" s="311"/>
      <c r="K53" s="312"/>
      <c r="L53" s="312"/>
      <c r="M53" s="312"/>
      <c r="N53" s="312"/>
      <c r="O53" s="312"/>
      <c r="P53" s="312"/>
      <c r="Q53" s="312"/>
      <c r="R53" s="313"/>
    </row>
    <row r="54" spans="10:19" customFormat="1" x14ac:dyDescent="0.25">
      <c r="J54" s="311"/>
      <c r="K54" s="312"/>
      <c r="L54" s="312"/>
      <c r="M54" s="312"/>
      <c r="N54" s="312"/>
      <c r="O54" s="312"/>
      <c r="P54" s="312"/>
      <c r="Q54" s="312"/>
      <c r="R54" s="313"/>
    </row>
    <row r="55" spans="10:19" x14ac:dyDescent="0.25">
      <c r="J55" s="311"/>
      <c r="K55" s="312"/>
      <c r="L55" s="312"/>
      <c r="M55" s="312"/>
      <c r="N55" s="312"/>
      <c r="O55" s="312"/>
      <c r="P55" s="312"/>
      <c r="Q55" s="312"/>
      <c r="R55" s="313"/>
    </row>
    <row r="56" spans="10:19" x14ac:dyDescent="0.25">
      <c r="J56" s="311"/>
      <c r="K56" s="312"/>
      <c r="L56" s="312"/>
      <c r="M56" s="312"/>
      <c r="N56" s="312"/>
      <c r="O56" s="312"/>
      <c r="P56" s="312"/>
      <c r="Q56" s="312"/>
      <c r="R56" s="313"/>
    </row>
    <row r="57" spans="10:19" x14ac:dyDescent="0.25">
      <c r="J57" s="311"/>
      <c r="K57" s="312"/>
      <c r="L57" s="312"/>
      <c r="M57" s="312"/>
      <c r="N57" s="312"/>
      <c r="O57" s="312"/>
      <c r="P57" s="312"/>
      <c r="Q57" s="312"/>
      <c r="R57" s="313"/>
    </row>
    <row r="58" spans="10:19" x14ac:dyDescent="0.25">
      <c r="J58" s="311"/>
      <c r="K58" s="312"/>
      <c r="L58" s="312"/>
      <c r="M58" s="312"/>
      <c r="N58" s="312"/>
      <c r="O58" s="312"/>
      <c r="P58" s="312"/>
      <c r="Q58" s="312"/>
      <c r="R58" s="313"/>
    </row>
    <row r="59" spans="10:19" x14ac:dyDescent="0.25">
      <c r="J59" s="311"/>
      <c r="K59" s="312"/>
      <c r="L59" s="312"/>
      <c r="M59" s="312"/>
      <c r="N59" s="312"/>
      <c r="O59" s="312"/>
      <c r="P59" s="312"/>
      <c r="Q59" s="312"/>
      <c r="R59" s="313"/>
    </row>
    <row r="60" spans="10:19" x14ac:dyDescent="0.25">
      <c r="J60" s="311"/>
      <c r="K60" s="312"/>
      <c r="L60" s="312"/>
      <c r="M60" s="312"/>
      <c r="N60" s="312"/>
      <c r="O60" s="312"/>
      <c r="P60" s="312"/>
      <c r="Q60" s="312"/>
      <c r="R60" s="313"/>
    </row>
    <row r="61" spans="10:19" x14ac:dyDescent="0.25">
      <c r="J61" s="311"/>
      <c r="K61" s="312"/>
      <c r="L61" s="312"/>
      <c r="M61" s="312"/>
      <c r="N61" s="312"/>
      <c r="O61" s="312"/>
      <c r="P61" s="312"/>
      <c r="Q61" s="312"/>
      <c r="R61" s="313"/>
    </row>
    <row r="62" spans="10:19" x14ac:dyDescent="0.25">
      <c r="J62" s="311"/>
      <c r="K62" s="312"/>
      <c r="L62" s="312"/>
      <c r="M62" s="312"/>
      <c r="N62" s="312"/>
      <c r="O62" s="312"/>
      <c r="P62" s="312"/>
      <c r="Q62" s="312"/>
      <c r="R62" s="313"/>
    </row>
    <row r="63" spans="10:19" x14ac:dyDescent="0.25">
      <c r="J63" s="311"/>
      <c r="K63" s="312"/>
      <c r="L63" s="312"/>
      <c r="M63" s="312"/>
      <c r="N63" s="312"/>
      <c r="O63" s="312"/>
      <c r="P63" s="312"/>
      <c r="Q63" s="312"/>
      <c r="R63" s="313"/>
    </row>
    <row r="64" spans="10:19" x14ac:dyDescent="0.25">
      <c r="J64" s="311"/>
      <c r="K64" s="312"/>
      <c r="L64" s="312"/>
      <c r="M64" s="312"/>
      <c r="N64" s="312"/>
      <c r="O64" s="312"/>
      <c r="P64" s="312"/>
      <c r="Q64" s="312"/>
      <c r="R64" s="313"/>
    </row>
    <row r="65" spans="10:18" x14ac:dyDescent="0.25">
      <c r="J65" s="311"/>
      <c r="K65" s="312"/>
      <c r="L65" s="312"/>
      <c r="M65" s="312"/>
      <c r="N65" s="312"/>
      <c r="O65" s="312"/>
      <c r="P65" s="312"/>
      <c r="Q65" s="312"/>
      <c r="R65" s="313"/>
    </row>
    <row r="66" spans="10:18" x14ac:dyDescent="0.25">
      <c r="J66" s="311"/>
      <c r="K66" s="312"/>
      <c r="L66" s="312"/>
      <c r="M66" s="312"/>
      <c r="N66" s="312"/>
      <c r="O66" s="312"/>
      <c r="P66" s="312"/>
      <c r="Q66" s="312"/>
      <c r="R66" s="313"/>
    </row>
    <row r="67" spans="10:18" x14ac:dyDescent="0.25">
      <c r="J67" s="311"/>
      <c r="K67" s="312"/>
      <c r="L67" s="312"/>
      <c r="M67" s="312"/>
      <c r="N67" s="312"/>
      <c r="O67" s="312"/>
      <c r="P67" s="312"/>
      <c r="Q67" s="312"/>
      <c r="R67" s="313"/>
    </row>
    <row r="68" spans="10:18" x14ac:dyDescent="0.25">
      <c r="J68" s="311"/>
      <c r="K68" s="312"/>
      <c r="L68" s="312"/>
      <c r="M68" s="312"/>
      <c r="N68" s="312"/>
      <c r="O68" s="312"/>
      <c r="P68" s="312"/>
      <c r="Q68" s="312"/>
      <c r="R68" s="313"/>
    </row>
    <row r="69" spans="10:18" ht="15.75" thickBot="1" x14ac:dyDescent="0.3">
      <c r="J69" s="314"/>
      <c r="K69" s="315"/>
      <c r="L69" s="315"/>
      <c r="M69" s="315"/>
      <c r="N69" s="315"/>
      <c r="O69" s="315"/>
      <c r="P69" s="315"/>
      <c r="Q69" s="315"/>
      <c r="R69" s="316"/>
    </row>
  </sheetData>
  <mergeCells count="6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7:C29"/>
    <mergeCell ref="D29:D30"/>
    <mergeCell ref="E29:E30"/>
    <mergeCell ref="F29:F30"/>
    <mergeCell ref="G29:G30"/>
    <mergeCell ref="H29:H30"/>
    <mergeCell ref="O29:O30"/>
    <mergeCell ref="B30:C30"/>
    <mergeCell ref="J32:R50"/>
    <mergeCell ref="J51:R69"/>
    <mergeCell ref="I29:I30"/>
    <mergeCell ref="J29:J30"/>
    <mergeCell ref="K29:K30"/>
    <mergeCell ref="L29:L30"/>
    <mergeCell ref="M29:M30"/>
    <mergeCell ref="N29:N30"/>
  </mergeCells>
  <dataValidations count="21">
    <dataValidation allowBlank="1" showInputMessage="1" showErrorMessage="1" prompt="Si existe linea base, por favor indique en esta casilla desde que fuente de información  se tomarón los datos" sqref="K24:N24" xr:uid="{00000000-0002-0000-0600-000000000000}"/>
    <dataValidation allowBlank="1" showInputMessage="1" showErrorMessage="1" prompt="En caso de contar con información previa de la medición, establezca cul es la linea de partida para la medición de su indicador" sqref="E24:G24" xr:uid="{00000000-0002-0000-0600-000001000000}"/>
    <dataValidation allowBlank="1" showInputMessage="1" showErrorMessage="1" prompt="Defina la meta del indicador, teniendo en cuenta la tendencia establecida" sqref="B24" xr:uid="{00000000-0002-0000-0600-000002000000}"/>
    <dataValidation allowBlank="1" showInputMessage="1" showErrorMessage="1" prompt="Seleccione con una &quot;X&quot; la tendencia que debe tener el resultado del indicador" sqref="B21:B22" xr:uid="{00000000-0002-0000-0600-000003000000}"/>
    <dataValidation allowBlank="1" showInputMessage="1" showErrorMessage="1" prompt="Seleccione la periodicidad con la que se va a medir el indicador. Solo pueed seleccionar una." sqref="B18" xr:uid="{00000000-0002-0000-0600-000004000000}"/>
    <dataValidation allowBlank="1" showInputMessage="1" showErrorMessage="1" prompt="Aclara de donde tomará la información para el cálculo del indicador" sqref="N13:R13" xr:uid="{00000000-0002-0000-0600-000005000000}"/>
    <dataValidation allowBlank="1" showInputMessage="1" showErrorMessage="1" prompt="Seleccione de la lista desplegable la unidad de medida de cada una de sus variables." sqref="I13:M13" xr:uid="{00000000-0002-0000-0600-000006000000}"/>
    <dataValidation allowBlank="1" showInputMessage="1" showErrorMessage="1" prompt="Describa brevemente la variable definida" sqref="E13:H13" xr:uid="{00000000-0002-0000-0600-000007000000}"/>
    <dataValidation allowBlank="1" showInputMessage="1" showErrorMessage="1" prompt="En cada casilla defina el nombre de las variables de su indicador" sqref="C13:D13" xr:uid="{00000000-0002-0000-0600-000008000000}"/>
    <dataValidation allowBlank="1" showInputMessage="1" showErrorMessage="1" prompt="Defina la relación mátematica que se constituirá como la fórmula de su indicador" sqref="B13" xr:uid="{00000000-0002-0000-0600-000009000000}"/>
    <dataValidation allowBlank="1" showInputMessage="1" showErrorMessage="1" prompt="Se cargará automaticamente el objetivo del proceso que definió en la caracterización." sqref="B11" xr:uid="{00000000-0002-0000-0600-00000A000000}"/>
    <dataValidation allowBlank="1" showInputMessage="1" showErrorMessage="1" prompt="Amplie el objetivo del indicador, contestando preguntas como  ¿qué?, ¿para qué?, ¿cómo?" sqref="B10" xr:uid="{00000000-0002-0000-06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6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600-00000D000000}"/>
    <dataValidation allowBlank="1" showInputMessage="1" showErrorMessage="1" prompt="Se cargará automáticamente el tipo de indicador que definió en la caracterización." sqref="K8:L8" xr:uid="{00000000-0002-0000-0600-00000E000000}"/>
    <dataValidation allowBlank="1" showInputMessage="1" showErrorMessage="1" prompt="Se cargará automaticamente el líder del proceso seleccionado. Por favor válidelo y retroalimente al enlace de la OAP." sqref="B6" xr:uid="{00000000-0002-0000-0600-00000F000000}"/>
    <dataValidation allowBlank="1" showInputMessage="1" showErrorMessage="1" prompt="Se cargará automaticamente el nombre del indicador que definió en la caracterización" sqref="B8" xr:uid="{00000000-0002-0000-0600-000010000000}"/>
    <dataValidation allowBlank="1" showInputMessage="1" showErrorMessage="1" prompt="Ingrese el nombre y el cargo de la persona responsable de la medición del indicador._x000a_Ej: Juan Perez - Profesional Univeristario " sqref="K6:L6" xr:uid="{00000000-0002-0000-0600-000011000000}"/>
    <dataValidation allowBlank="1" showInputMessage="1" showErrorMessage="1" prompt="Se cargará automáticamente el macroproceso al cual pertenece el macroproceso" sqref="K5:L5" xr:uid="{00000000-0002-0000-0600-000012000000}"/>
    <dataValidation allowBlank="1" showInputMessage="1" showErrorMessage="1" prompt="Seleccione de la lista desplegable el nombre del proceso" sqref="B5" xr:uid="{00000000-0002-0000-0600-000013000000}"/>
    <dataValidation allowBlank="1" showInputMessage="1" showErrorMessage="1" promptTitle="Dependencia" prompt="Seleccione de la lista desplegable la dependencia responsable del proceso" sqref="B4" xr:uid="{00000000-0002-0000-0600-000014000000}"/>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rowBreaks count="1" manualBreakCount="1">
    <brk id="13" max="18" man="1"/>
  </rowBreaks>
  <colBreaks count="2" manualBreakCount="2">
    <brk id="8" max="69" man="1"/>
    <brk id="2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5000000}">
          <x14:formula1>
            <xm:f>'C:\Users\mrodriguezl\Desktop\SGSST\SIGI\Caracterizaciones\2019\[Caracterizacion SC04 Vr2.xlsx]Listas desplegables'!#REF!</xm:f>
          </x14:formula1>
          <xm:sqref>C4:S4 C5:J5 Q8:S8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dimension ref="D1:Q81"/>
  <sheetViews>
    <sheetView topLeftCell="H1" workbookViewId="0">
      <selection activeCell="L18" sqref="L18"/>
    </sheetView>
  </sheetViews>
  <sheetFormatPr baseColWidth="10" defaultRowHeight="15" x14ac:dyDescent="0.25"/>
  <cols>
    <col min="4" max="4" width="49" style="18" bestFit="1" customWidth="1"/>
    <col min="5" max="5" width="70" style="18" bestFit="1" customWidth="1"/>
    <col min="6" max="6" width="19.42578125" style="27" bestFit="1" customWidth="1"/>
    <col min="7" max="7" width="58.42578125" style="28" customWidth="1"/>
    <col min="12" max="12" width="60.140625" customWidth="1"/>
    <col min="17" max="17" width="26.7109375" bestFit="1" customWidth="1"/>
  </cols>
  <sheetData>
    <row r="1" spans="4:17" x14ac:dyDescent="0.25">
      <c r="Q1" s="37" t="s">
        <v>176</v>
      </c>
    </row>
    <row r="2" spans="4:17" x14ac:dyDescent="0.25">
      <c r="D2" s="19" t="s">
        <v>63</v>
      </c>
      <c r="E2" s="19" t="s">
        <v>45</v>
      </c>
      <c r="F2" s="26" t="s">
        <v>2</v>
      </c>
      <c r="G2" s="30" t="s">
        <v>112</v>
      </c>
      <c r="L2" s="33" t="s">
        <v>216</v>
      </c>
      <c r="O2" t="s">
        <v>171</v>
      </c>
      <c r="Q2" t="s">
        <v>177</v>
      </c>
    </row>
    <row r="3" spans="4:17" x14ac:dyDescent="0.25">
      <c r="D3" s="20" t="s">
        <v>101</v>
      </c>
      <c r="E3" s="24" t="s">
        <v>46</v>
      </c>
      <c r="F3" s="25" t="s">
        <v>60</v>
      </c>
      <c r="G3" s="29" t="s">
        <v>113</v>
      </c>
      <c r="L3" s="34" t="s">
        <v>205</v>
      </c>
      <c r="O3" t="s">
        <v>172</v>
      </c>
      <c r="Q3" t="s">
        <v>178</v>
      </c>
    </row>
    <row r="4" spans="4:17" x14ac:dyDescent="0.25">
      <c r="D4" s="20" t="s">
        <v>102</v>
      </c>
      <c r="E4" s="24" t="s">
        <v>46</v>
      </c>
      <c r="F4" s="25" t="s">
        <v>60</v>
      </c>
      <c r="G4" s="29" t="s">
        <v>113</v>
      </c>
      <c r="L4" s="33" t="s">
        <v>217</v>
      </c>
      <c r="Q4" s="37" t="s">
        <v>179</v>
      </c>
    </row>
    <row r="5" spans="4:17" x14ac:dyDescent="0.25">
      <c r="D5" s="20" t="s">
        <v>103</v>
      </c>
      <c r="E5" s="24" t="s">
        <v>46</v>
      </c>
      <c r="F5" s="25" t="s">
        <v>60</v>
      </c>
      <c r="G5" s="29" t="s">
        <v>115</v>
      </c>
      <c r="L5" s="35" t="s">
        <v>206</v>
      </c>
      <c r="Q5" t="s">
        <v>180</v>
      </c>
    </row>
    <row r="6" spans="4:17" x14ac:dyDescent="0.25">
      <c r="D6" s="20" t="s">
        <v>104</v>
      </c>
      <c r="E6" s="24" t="s">
        <v>47</v>
      </c>
      <c r="F6" s="25" t="s">
        <v>60</v>
      </c>
      <c r="G6" s="29" t="s">
        <v>116</v>
      </c>
      <c r="L6" s="35" t="s">
        <v>207</v>
      </c>
      <c r="Q6" t="s">
        <v>181</v>
      </c>
    </row>
    <row r="7" spans="4:17" x14ac:dyDescent="0.25">
      <c r="D7" s="20" t="s">
        <v>105</v>
      </c>
      <c r="E7" s="24" t="s">
        <v>47</v>
      </c>
      <c r="F7" s="25" t="s">
        <v>60</v>
      </c>
      <c r="G7" s="29" t="s">
        <v>192</v>
      </c>
      <c r="L7" s="35" t="s">
        <v>208</v>
      </c>
      <c r="Q7" t="s">
        <v>182</v>
      </c>
    </row>
    <row r="8" spans="4:17" x14ac:dyDescent="0.25">
      <c r="D8" s="20" t="s">
        <v>64</v>
      </c>
      <c r="E8" s="24" t="s">
        <v>47</v>
      </c>
      <c r="F8" s="25" t="s">
        <v>60</v>
      </c>
      <c r="G8" s="29" t="s">
        <v>118</v>
      </c>
      <c r="L8" s="35" t="s">
        <v>209</v>
      </c>
      <c r="Q8" t="s">
        <v>183</v>
      </c>
    </row>
    <row r="9" spans="4:17" x14ac:dyDescent="0.25">
      <c r="D9" s="20" t="s">
        <v>106</v>
      </c>
      <c r="E9" s="24" t="s">
        <v>47</v>
      </c>
      <c r="F9" s="25" t="s">
        <v>60</v>
      </c>
      <c r="G9" s="29" t="s">
        <v>116</v>
      </c>
      <c r="L9" s="33" t="s">
        <v>218</v>
      </c>
      <c r="Q9" t="s">
        <v>184</v>
      </c>
    </row>
    <row r="10" spans="4:17" x14ac:dyDescent="0.25">
      <c r="D10" s="20" t="s">
        <v>107</v>
      </c>
      <c r="E10" s="24" t="s">
        <v>48</v>
      </c>
      <c r="F10" s="25" t="s">
        <v>60</v>
      </c>
      <c r="G10" s="29" t="s">
        <v>113</v>
      </c>
      <c r="L10" s="35" t="s">
        <v>210</v>
      </c>
      <c r="Q10" s="37" t="s">
        <v>185</v>
      </c>
    </row>
    <row r="11" spans="4:17" x14ac:dyDescent="0.25">
      <c r="D11" s="20" t="s">
        <v>108</v>
      </c>
      <c r="E11" s="24" t="s">
        <v>48</v>
      </c>
      <c r="F11" s="25" t="s">
        <v>60</v>
      </c>
      <c r="G11" s="29" t="s">
        <v>119</v>
      </c>
      <c r="L11" s="35" t="s">
        <v>211</v>
      </c>
      <c r="Q11" t="s">
        <v>186</v>
      </c>
    </row>
    <row r="12" spans="4:17" x14ac:dyDescent="0.25">
      <c r="D12" s="20" t="s">
        <v>109</v>
      </c>
      <c r="E12" s="24" t="s">
        <v>48</v>
      </c>
      <c r="F12" s="25" t="s">
        <v>60</v>
      </c>
      <c r="G12" s="29" t="s">
        <v>114</v>
      </c>
      <c r="L12" s="35" t="s">
        <v>212</v>
      </c>
      <c r="Q12" t="s">
        <v>187</v>
      </c>
    </row>
    <row r="13" spans="4:17" x14ac:dyDescent="0.25">
      <c r="D13" s="20" t="s">
        <v>110</v>
      </c>
      <c r="E13" s="24" t="s">
        <v>48</v>
      </c>
      <c r="F13" s="25" t="s">
        <v>60</v>
      </c>
      <c r="G13" s="29" t="s">
        <v>193</v>
      </c>
      <c r="L13" s="33" t="s">
        <v>219</v>
      </c>
      <c r="Q13" s="37" t="s">
        <v>188</v>
      </c>
    </row>
    <row r="14" spans="4:17" x14ac:dyDescent="0.25">
      <c r="D14" s="22" t="s">
        <v>78</v>
      </c>
      <c r="E14" s="24" t="s">
        <v>49</v>
      </c>
      <c r="F14" s="25" t="s">
        <v>61</v>
      </c>
      <c r="G14" s="28" t="s">
        <v>123</v>
      </c>
      <c r="L14" s="35" t="s">
        <v>213</v>
      </c>
      <c r="Q14" t="s">
        <v>189</v>
      </c>
    </row>
    <row r="15" spans="4:17" x14ac:dyDescent="0.25">
      <c r="D15" s="22" t="s">
        <v>65</v>
      </c>
      <c r="E15" s="24" t="s">
        <v>49</v>
      </c>
      <c r="F15" s="25" t="s">
        <v>61</v>
      </c>
      <c r="G15" s="28" t="s">
        <v>123</v>
      </c>
      <c r="L15" s="35" t="s">
        <v>214</v>
      </c>
      <c r="Q15" t="s">
        <v>190</v>
      </c>
    </row>
    <row r="16" spans="4:17" x14ac:dyDescent="0.25">
      <c r="D16" s="22" t="s">
        <v>79</v>
      </c>
      <c r="E16" s="24" t="s">
        <v>50</v>
      </c>
      <c r="F16" s="25" t="s">
        <v>61</v>
      </c>
      <c r="G16" s="29" t="s">
        <v>126</v>
      </c>
      <c r="L16" s="35" t="s">
        <v>215</v>
      </c>
      <c r="Q16" t="s">
        <v>191</v>
      </c>
    </row>
    <row r="17" spans="4:15" x14ac:dyDescent="0.25">
      <c r="D17" s="22" t="s">
        <v>80</v>
      </c>
      <c r="E17" s="24" t="s">
        <v>50</v>
      </c>
      <c r="F17" s="25" t="s">
        <v>61</v>
      </c>
      <c r="G17" s="28" t="s">
        <v>203</v>
      </c>
      <c r="L17" s="33" t="s">
        <v>220</v>
      </c>
    </row>
    <row r="18" spans="4:15" ht="30" x14ac:dyDescent="0.25">
      <c r="D18" s="22" t="s">
        <v>81</v>
      </c>
      <c r="E18" s="24" t="s">
        <v>52</v>
      </c>
      <c r="F18" s="25" t="s">
        <v>61</v>
      </c>
      <c r="G18" s="28" t="s">
        <v>202</v>
      </c>
      <c r="L18" s="35" t="s">
        <v>221</v>
      </c>
    </row>
    <row r="19" spans="4:15" ht="30" x14ac:dyDescent="0.25">
      <c r="D19" s="22" t="s">
        <v>82</v>
      </c>
      <c r="E19" s="24" t="s">
        <v>52</v>
      </c>
      <c r="F19" s="25" t="s">
        <v>61</v>
      </c>
      <c r="G19" s="29" t="s">
        <v>201</v>
      </c>
      <c r="L19" s="35" t="s">
        <v>222</v>
      </c>
      <c r="O19" t="s">
        <v>195</v>
      </c>
    </row>
    <row r="20" spans="4:15" ht="30" x14ac:dyDescent="0.25">
      <c r="D20" s="22" t="s">
        <v>83</v>
      </c>
      <c r="E20" s="24" t="s">
        <v>55</v>
      </c>
      <c r="F20" s="25" t="s">
        <v>61</v>
      </c>
      <c r="G20" s="29" t="s">
        <v>200</v>
      </c>
      <c r="L20" s="33" t="s">
        <v>223</v>
      </c>
      <c r="O20" t="s">
        <v>196</v>
      </c>
    </row>
    <row r="21" spans="4:15" ht="30" x14ac:dyDescent="0.25">
      <c r="D21" s="22" t="s">
        <v>84</v>
      </c>
      <c r="E21" s="24" t="s">
        <v>55</v>
      </c>
      <c r="F21" s="25" t="s">
        <v>61</v>
      </c>
      <c r="G21" s="29" t="s">
        <v>200</v>
      </c>
      <c r="L21" s="34" t="s">
        <v>224</v>
      </c>
    </row>
    <row r="22" spans="4:15" ht="30" x14ac:dyDescent="0.25">
      <c r="D22" s="22" t="s">
        <v>85</v>
      </c>
      <c r="E22" s="24" t="s">
        <v>55</v>
      </c>
      <c r="F22" s="25" t="s">
        <v>61</v>
      </c>
      <c r="G22" s="29" t="s">
        <v>200</v>
      </c>
      <c r="L22" s="33" t="s">
        <v>225</v>
      </c>
    </row>
    <row r="23" spans="4:15" ht="45" x14ac:dyDescent="0.25">
      <c r="D23" s="22" t="s">
        <v>86</v>
      </c>
      <c r="E23" s="24" t="s">
        <v>53</v>
      </c>
      <c r="F23" s="25" t="s">
        <v>61</v>
      </c>
      <c r="G23" s="28" t="s">
        <v>125</v>
      </c>
      <c r="L23" s="35" t="s">
        <v>167</v>
      </c>
    </row>
    <row r="24" spans="4:15" ht="30" x14ac:dyDescent="0.25">
      <c r="D24" s="22" t="s">
        <v>87</v>
      </c>
      <c r="E24" s="24" t="s">
        <v>56</v>
      </c>
      <c r="F24" s="25" t="s">
        <v>61</v>
      </c>
      <c r="G24" s="28" t="s">
        <v>127</v>
      </c>
      <c r="L24" s="34" t="s">
        <v>226</v>
      </c>
    </row>
    <row r="25" spans="4:15" ht="30" x14ac:dyDescent="0.25">
      <c r="D25" s="22" t="s">
        <v>88</v>
      </c>
      <c r="E25" s="24" t="s">
        <v>56</v>
      </c>
      <c r="F25" s="25" t="s">
        <v>61</v>
      </c>
      <c r="G25" s="28" t="s">
        <v>127</v>
      </c>
      <c r="L25" s="34" t="s">
        <v>227</v>
      </c>
    </row>
    <row r="26" spans="4:15" ht="30" x14ac:dyDescent="0.25">
      <c r="D26" s="22" t="s">
        <v>89</v>
      </c>
      <c r="E26" s="24" t="s">
        <v>54</v>
      </c>
      <c r="F26" s="25" t="s">
        <v>61</v>
      </c>
      <c r="G26" s="29" t="s">
        <v>124</v>
      </c>
      <c r="L26" s="33" t="s">
        <v>228</v>
      </c>
    </row>
    <row r="27" spans="4:15" ht="27" x14ac:dyDescent="0.25">
      <c r="D27" s="22" t="s">
        <v>90</v>
      </c>
      <c r="E27" s="24" t="s">
        <v>51</v>
      </c>
      <c r="F27" s="25" t="s">
        <v>61</v>
      </c>
      <c r="G27" s="28" t="s">
        <v>120</v>
      </c>
      <c r="L27" s="34" t="s">
        <v>229</v>
      </c>
    </row>
    <row r="28" spans="4:15" ht="27" x14ac:dyDescent="0.25">
      <c r="D28" s="22" t="s">
        <v>91</v>
      </c>
      <c r="E28" s="24" t="s">
        <v>51</v>
      </c>
      <c r="F28" s="25" t="s">
        <v>61</v>
      </c>
      <c r="G28" s="28" t="s">
        <v>121</v>
      </c>
      <c r="L28" s="33" t="s">
        <v>230</v>
      </c>
    </row>
    <row r="29" spans="4:15" ht="45" x14ac:dyDescent="0.25">
      <c r="D29" s="22" t="s">
        <v>111</v>
      </c>
      <c r="E29" s="24" t="s">
        <v>51</v>
      </c>
      <c r="F29" s="25" t="s">
        <v>61</v>
      </c>
      <c r="G29" s="29" t="s">
        <v>122</v>
      </c>
      <c r="L29" s="34" t="s">
        <v>231</v>
      </c>
    </row>
    <row r="30" spans="4:15" ht="30" x14ac:dyDescent="0.25">
      <c r="D30" s="23" t="s">
        <v>92</v>
      </c>
      <c r="E30" s="18" t="s">
        <v>96</v>
      </c>
      <c r="F30" s="25" t="s">
        <v>62</v>
      </c>
      <c r="G30" s="29" t="s">
        <v>194</v>
      </c>
      <c r="L30" s="33" t="s">
        <v>232</v>
      </c>
    </row>
    <row r="31" spans="4:15" x14ac:dyDescent="0.25">
      <c r="D31" s="23" t="s">
        <v>66</v>
      </c>
      <c r="E31" s="18" t="s">
        <v>96</v>
      </c>
      <c r="F31" s="25" t="s">
        <v>62</v>
      </c>
      <c r="G31" s="28" t="s">
        <v>117</v>
      </c>
      <c r="L31" s="34" t="s">
        <v>233</v>
      </c>
    </row>
    <row r="32" spans="4:15" x14ac:dyDescent="0.25">
      <c r="D32" s="23" t="s">
        <v>67</v>
      </c>
      <c r="E32" s="18" t="s">
        <v>67</v>
      </c>
      <c r="F32" s="25" t="s">
        <v>62</v>
      </c>
      <c r="G32" s="28" t="s">
        <v>119</v>
      </c>
      <c r="L32" s="34" t="s">
        <v>234</v>
      </c>
    </row>
    <row r="33" spans="4:12" ht="27" x14ac:dyDescent="0.25">
      <c r="D33" s="23" t="s">
        <v>68</v>
      </c>
      <c r="E33" s="18" t="s">
        <v>97</v>
      </c>
      <c r="F33" s="25" t="s">
        <v>62</v>
      </c>
      <c r="G33" s="28" t="s">
        <v>119</v>
      </c>
      <c r="L33" s="33" t="s">
        <v>235</v>
      </c>
    </row>
    <row r="34" spans="4:12" x14ac:dyDescent="0.25">
      <c r="D34" s="23" t="s">
        <v>69</v>
      </c>
      <c r="E34" s="18" t="s">
        <v>97</v>
      </c>
      <c r="F34" s="25" t="s">
        <v>62</v>
      </c>
      <c r="G34" s="28" t="s">
        <v>119</v>
      </c>
      <c r="L34" s="33" t="s">
        <v>236</v>
      </c>
    </row>
    <row r="35" spans="4:12" x14ac:dyDescent="0.25">
      <c r="D35" s="23" t="s">
        <v>70</v>
      </c>
      <c r="E35" s="18" t="s">
        <v>97</v>
      </c>
      <c r="F35" s="25" t="s">
        <v>62</v>
      </c>
      <c r="G35" s="28" t="s">
        <v>119</v>
      </c>
      <c r="L35" s="35" t="s">
        <v>168</v>
      </c>
    </row>
    <row r="36" spans="4:12" x14ac:dyDescent="0.25">
      <c r="D36" s="23" t="s">
        <v>71</v>
      </c>
      <c r="E36" s="18" t="s">
        <v>98</v>
      </c>
      <c r="F36" s="25" t="s">
        <v>62</v>
      </c>
      <c r="G36" s="28" t="s">
        <v>128</v>
      </c>
      <c r="L36" s="35" t="s">
        <v>169</v>
      </c>
    </row>
    <row r="37" spans="4:12" x14ac:dyDescent="0.25">
      <c r="D37" s="23" t="s">
        <v>72</v>
      </c>
      <c r="E37" s="18" t="s">
        <v>98</v>
      </c>
      <c r="F37" s="25" t="s">
        <v>62</v>
      </c>
      <c r="G37" s="28" t="s">
        <v>128</v>
      </c>
      <c r="L37" s="35" t="s">
        <v>170</v>
      </c>
    </row>
    <row r="38" spans="4:12" x14ac:dyDescent="0.25">
      <c r="D38" s="23" t="s">
        <v>73</v>
      </c>
      <c r="E38" s="18" t="s">
        <v>98</v>
      </c>
      <c r="F38" s="25" t="s">
        <v>62</v>
      </c>
      <c r="G38" s="28" t="s">
        <v>128</v>
      </c>
      <c r="L38" s="34" t="s">
        <v>237</v>
      </c>
    </row>
    <row r="39" spans="4:12" x14ac:dyDescent="0.25">
      <c r="D39" s="23" t="s">
        <v>74</v>
      </c>
      <c r="E39" s="18" t="s">
        <v>99</v>
      </c>
      <c r="F39" s="25" t="s">
        <v>62</v>
      </c>
      <c r="G39" s="28" t="s">
        <v>129</v>
      </c>
      <c r="L39" s="34" t="s">
        <v>238</v>
      </c>
    </row>
    <row r="40" spans="4:12" x14ac:dyDescent="0.25">
      <c r="D40" s="23" t="s">
        <v>75</v>
      </c>
      <c r="E40" s="18" t="s">
        <v>99</v>
      </c>
      <c r="F40" s="25" t="s">
        <v>62</v>
      </c>
      <c r="G40" s="28" t="s">
        <v>129</v>
      </c>
      <c r="L40" s="35" t="s">
        <v>239</v>
      </c>
    </row>
    <row r="41" spans="4:12" x14ac:dyDescent="0.25">
      <c r="D41" s="23" t="s">
        <v>76</v>
      </c>
      <c r="E41" s="18" t="s">
        <v>99</v>
      </c>
      <c r="F41" s="25" t="s">
        <v>62</v>
      </c>
      <c r="G41" s="28" t="s">
        <v>129</v>
      </c>
      <c r="L41" s="35" t="s">
        <v>240</v>
      </c>
    </row>
    <row r="42" spans="4:12" x14ac:dyDescent="0.25">
      <c r="D42" s="23" t="s">
        <v>77</v>
      </c>
      <c r="E42" s="18" t="s">
        <v>99</v>
      </c>
      <c r="F42" s="25" t="s">
        <v>62</v>
      </c>
      <c r="G42" s="28" t="s">
        <v>129</v>
      </c>
      <c r="L42" s="35" t="s">
        <v>241</v>
      </c>
    </row>
    <row r="43" spans="4:12" x14ac:dyDescent="0.25">
      <c r="D43" s="23" t="s">
        <v>198</v>
      </c>
      <c r="E43" s="18" t="s">
        <v>100</v>
      </c>
      <c r="F43" s="25" t="s">
        <v>62</v>
      </c>
      <c r="G43" s="28" t="s">
        <v>130</v>
      </c>
    </row>
    <row r="44" spans="4:12" ht="30" x14ac:dyDescent="0.25">
      <c r="D44" s="23" t="s">
        <v>93</v>
      </c>
      <c r="E44" s="18" t="s">
        <v>100</v>
      </c>
      <c r="F44" s="25" t="s">
        <v>62</v>
      </c>
      <c r="G44" s="28" t="s">
        <v>130</v>
      </c>
    </row>
    <row r="45" spans="4:12" x14ac:dyDescent="0.25">
      <c r="D45" s="23" t="s">
        <v>199</v>
      </c>
      <c r="E45" s="18" t="s">
        <v>100</v>
      </c>
      <c r="F45" s="25" t="s">
        <v>62</v>
      </c>
      <c r="G45" s="28" t="s">
        <v>130</v>
      </c>
    </row>
    <row r="46" spans="4:12" ht="30" x14ac:dyDescent="0.25">
      <c r="D46" s="21" t="s">
        <v>94</v>
      </c>
      <c r="E46" s="18" t="s">
        <v>57</v>
      </c>
      <c r="F46" s="25" t="s">
        <v>204</v>
      </c>
      <c r="G46" s="28" t="s">
        <v>131</v>
      </c>
    </row>
    <row r="47" spans="4:12" ht="30" x14ac:dyDescent="0.25">
      <c r="D47" s="21" t="s">
        <v>95</v>
      </c>
      <c r="E47" s="18" t="s">
        <v>57</v>
      </c>
      <c r="F47" s="25" t="s">
        <v>204</v>
      </c>
      <c r="G47" s="29" t="s">
        <v>113</v>
      </c>
    </row>
    <row r="51" spans="4:4" x14ac:dyDescent="0.25">
      <c r="D51" s="18" t="s">
        <v>133</v>
      </c>
    </row>
    <row r="52" spans="4:4" x14ac:dyDescent="0.25">
      <c r="D52" s="28" t="s">
        <v>134</v>
      </c>
    </row>
    <row r="53" spans="4:4" ht="30" x14ac:dyDescent="0.25">
      <c r="D53" s="28" t="s">
        <v>135</v>
      </c>
    </row>
    <row r="54" spans="4:4" ht="30" x14ac:dyDescent="0.25">
      <c r="D54" s="28" t="s">
        <v>136</v>
      </c>
    </row>
    <row r="55" spans="4:4" x14ac:dyDescent="0.25">
      <c r="D55" s="28" t="s">
        <v>137</v>
      </c>
    </row>
    <row r="56" spans="4:4" ht="30" x14ac:dyDescent="0.25">
      <c r="D56" s="28" t="s">
        <v>138</v>
      </c>
    </row>
    <row r="57" spans="4:4" ht="30" x14ac:dyDescent="0.25">
      <c r="D57" s="28" t="s">
        <v>139</v>
      </c>
    </row>
    <row r="58" spans="4:4" ht="30" x14ac:dyDescent="0.25">
      <c r="D58" s="28" t="s">
        <v>140</v>
      </c>
    </row>
    <row r="59" spans="4:4" ht="30" x14ac:dyDescent="0.25">
      <c r="D59" s="28" t="s">
        <v>141</v>
      </c>
    </row>
    <row r="60" spans="4:4" x14ac:dyDescent="0.25">
      <c r="D60" s="28" t="s">
        <v>142</v>
      </c>
    </row>
    <row r="61" spans="4:4" ht="30" x14ac:dyDescent="0.25">
      <c r="D61" s="28" t="s">
        <v>143</v>
      </c>
    </row>
    <row r="62" spans="4:4" ht="60" x14ac:dyDescent="0.25">
      <c r="D62" s="28" t="s">
        <v>144</v>
      </c>
    </row>
    <row r="63" spans="4:4" ht="30" x14ac:dyDescent="0.25">
      <c r="D63" s="28" t="s">
        <v>145</v>
      </c>
    </row>
    <row r="64" spans="4:4" x14ac:dyDescent="0.25">
      <c r="D64" s="28" t="s">
        <v>146</v>
      </c>
    </row>
    <row r="65" spans="4:4" ht="30" x14ac:dyDescent="0.25">
      <c r="D65" s="28" t="s">
        <v>147</v>
      </c>
    </row>
    <row r="66" spans="4:4" x14ac:dyDescent="0.25">
      <c r="D66" s="28" t="s">
        <v>148</v>
      </c>
    </row>
    <row r="67" spans="4:4" ht="30" x14ac:dyDescent="0.25">
      <c r="D67" s="28" t="s">
        <v>149</v>
      </c>
    </row>
    <row r="68" spans="4:4" x14ac:dyDescent="0.25">
      <c r="D68" s="28" t="s">
        <v>150</v>
      </c>
    </row>
    <row r="69" spans="4:4" x14ac:dyDescent="0.25">
      <c r="D69" s="28" t="s">
        <v>151</v>
      </c>
    </row>
    <row r="70" spans="4:4" ht="30" x14ac:dyDescent="0.25">
      <c r="D70" s="28" t="s">
        <v>152</v>
      </c>
    </row>
    <row r="71" spans="4:4" ht="45" x14ac:dyDescent="0.25">
      <c r="D71" s="28" t="s">
        <v>153</v>
      </c>
    </row>
    <row r="72" spans="4:4" x14ac:dyDescent="0.25">
      <c r="D72" s="28" t="s">
        <v>154</v>
      </c>
    </row>
    <row r="73" spans="4:4" ht="30" x14ac:dyDescent="0.25">
      <c r="D73" s="28" t="s">
        <v>155</v>
      </c>
    </row>
    <row r="74" spans="4:4" ht="60" x14ac:dyDescent="0.25">
      <c r="D74" s="28" t="s">
        <v>156</v>
      </c>
    </row>
    <row r="75" spans="4:4" ht="30" x14ac:dyDescent="0.25">
      <c r="D75" s="28" t="s">
        <v>157</v>
      </c>
    </row>
    <row r="76" spans="4:4" ht="30" x14ac:dyDescent="0.25">
      <c r="D76" s="28" t="s">
        <v>158</v>
      </c>
    </row>
    <row r="77" spans="4:4" x14ac:dyDescent="0.25">
      <c r="D77" s="28" t="s">
        <v>159</v>
      </c>
    </row>
    <row r="78" spans="4:4" ht="45" x14ac:dyDescent="0.25">
      <c r="D78" s="28" t="s">
        <v>160</v>
      </c>
    </row>
    <row r="79" spans="4:4" x14ac:dyDescent="0.25">
      <c r="D79" s="28" t="s">
        <v>161</v>
      </c>
    </row>
    <row r="80" spans="4:4" ht="45" x14ac:dyDescent="0.25">
      <c r="D80" s="28" t="s">
        <v>162</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Caracterización</vt:lpstr>
      <vt:lpstr>FRECUENCIA</vt:lpstr>
      <vt:lpstr>SEVERIDAD</vt:lpstr>
      <vt:lpstr>AT MORTALES</vt:lpstr>
      <vt:lpstr>PREVALENCIA</vt:lpstr>
      <vt:lpstr>INCIDENCIA</vt:lpstr>
      <vt:lpstr>AUSENTISMO</vt:lpstr>
      <vt:lpstr>Listas desplegables</vt:lpstr>
      <vt:lpstr>Apoyo</vt:lpstr>
      <vt:lpstr>Dirección_Estratégica</vt:lpstr>
      <vt:lpstr>Estratégico</vt:lpstr>
      <vt:lpstr>Evaluación</vt:lpstr>
      <vt:lpstr>Grupoa</vt:lpstr>
      <vt:lpstr>Misional</vt:lpstr>
      <vt:lpstr>Misionales</vt:lpstr>
      <vt:lpstr>'AT MORTALES'!Print_Area</vt:lpstr>
      <vt:lpstr>AUSENTISMO!Print_Area</vt:lpstr>
      <vt:lpstr>FRECUENCIA!Print_Area</vt:lpstr>
      <vt:lpstr>INCIDENCIA!Print_Area</vt:lpstr>
      <vt:lpstr>PREVALENCIA!Print_Area</vt:lpstr>
      <vt:lpstr>SEVERIDAD!Print_Area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2019-06-14T18:59:48Z</cp:lastPrinted>
  <dcterms:created xsi:type="dcterms:W3CDTF">2019-04-09T16:24:36Z</dcterms:created>
  <dcterms:modified xsi:type="dcterms:W3CDTF">2021-08-06T16:22:36Z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3016538</vt:i4>
  </property>
</Properties>
</file>